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47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N83" i="1"/>
  <c r="M83" i="1"/>
  <c r="L83" i="1"/>
  <c r="K83" i="1"/>
  <c r="J83" i="1"/>
  <c r="I83" i="1"/>
  <c r="H83" i="1"/>
  <c r="G83" i="1"/>
  <c r="F83" i="1"/>
  <c r="E83" i="1"/>
  <c r="D83" i="1"/>
  <c r="P83" i="1" s="1"/>
  <c r="C83" i="1"/>
  <c r="B83" i="1"/>
  <c r="O82" i="1"/>
  <c r="N82" i="1"/>
  <c r="M82" i="1"/>
  <c r="L82" i="1"/>
  <c r="K82" i="1"/>
  <c r="J82" i="1"/>
  <c r="I82" i="1"/>
  <c r="I75" i="1" s="1"/>
  <c r="H82" i="1"/>
  <c r="G82" i="1"/>
  <c r="F82" i="1"/>
  <c r="F75" i="1" s="1"/>
  <c r="E82" i="1"/>
  <c r="E75" i="1" s="1"/>
  <c r="D82" i="1"/>
  <c r="P82" i="1" s="1"/>
  <c r="C82" i="1"/>
  <c r="B82" i="1"/>
  <c r="B75" i="1" s="1"/>
  <c r="O81" i="1"/>
  <c r="N81" i="1"/>
  <c r="M81" i="1"/>
  <c r="L81" i="1"/>
  <c r="K81" i="1"/>
  <c r="J81" i="1"/>
  <c r="I81" i="1"/>
  <c r="H81" i="1"/>
  <c r="G81" i="1"/>
  <c r="F81" i="1"/>
  <c r="E81" i="1"/>
  <c r="D81" i="1"/>
  <c r="P81" i="1" s="1"/>
  <c r="C81" i="1"/>
  <c r="B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P78" i="1" s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H75" i="1" s="1"/>
  <c r="G76" i="1"/>
  <c r="F76" i="1"/>
  <c r="E76" i="1"/>
  <c r="D76" i="1"/>
  <c r="P76" i="1" s="1"/>
  <c r="C76" i="1"/>
  <c r="B76" i="1"/>
  <c r="O75" i="1"/>
  <c r="N75" i="1"/>
  <c r="M75" i="1"/>
  <c r="L75" i="1"/>
  <c r="K75" i="1"/>
  <c r="J75" i="1"/>
  <c r="G75" i="1"/>
  <c r="C75" i="1"/>
  <c r="O74" i="1"/>
  <c r="N74" i="1"/>
  <c r="M74" i="1"/>
  <c r="L74" i="1"/>
  <c r="K74" i="1"/>
  <c r="J74" i="1"/>
  <c r="P74" i="1" s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P70" i="1" s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P45" i="1" s="1"/>
  <c r="O47" i="1"/>
  <c r="N47" i="1"/>
  <c r="M47" i="1"/>
  <c r="M45" i="1" s="1"/>
  <c r="M9" i="1" s="1"/>
  <c r="M84" i="1" s="1"/>
  <c r="L47" i="1"/>
  <c r="L45" i="1" s="1"/>
  <c r="K47" i="1"/>
  <c r="J47" i="1"/>
  <c r="I47" i="1"/>
  <c r="I45" i="1" s="1"/>
  <c r="I9" i="1" s="1"/>
  <c r="I84" i="1" s="1"/>
  <c r="H47" i="1"/>
  <c r="H45" i="1" s="1"/>
  <c r="G47" i="1"/>
  <c r="F47" i="1"/>
  <c r="E47" i="1"/>
  <c r="E45" i="1" s="1"/>
  <c r="E9" i="1" s="1"/>
  <c r="E84" i="1" s="1"/>
  <c r="D47" i="1"/>
  <c r="D45" i="1" s="1"/>
  <c r="B47" i="1"/>
  <c r="P46" i="1"/>
  <c r="O46" i="1"/>
  <c r="O45" i="1" s="1"/>
  <c r="N46" i="1"/>
  <c r="M46" i="1"/>
  <c r="L46" i="1"/>
  <c r="K46" i="1"/>
  <c r="K45" i="1" s="1"/>
  <c r="J46" i="1"/>
  <c r="I46" i="1"/>
  <c r="H46" i="1"/>
  <c r="G46" i="1"/>
  <c r="G45" i="1" s="1"/>
  <c r="F46" i="1"/>
  <c r="E46" i="1"/>
  <c r="D46" i="1"/>
  <c r="C46" i="1"/>
  <c r="C45" i="1" s="1"/>
  <c r="B46" i="1"/>
  <c r="N45" i="1"/>
  <c r="J45" i="1"/>
  <c r="F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O9" i="1" s="1"/>
  <c r="O84" i="1" s="1"/>
  <c r="N26" i="1"/>
  <c r="M26" i="1"/>
  <c r="L26" i="1"/>
  <c r="K26" i="1"/>
  <c r="K9" i="1" s="1"/>
  <c r="K84" i="1" s="1"/>
  <c r="J26" i="1"/>
  <c r="I26" i="1"/>
  <c r="H26" i="1"/>
  <c r="G26" i="1"/>
  <c r="G9" i="1" s="1"/>
  <c r="G84" i="1" s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L16" i="1"/>
  <c r="L9" i="1" s="1"/>
  <c r="L84" i="1" s="1"/>
  <c r="K16" i="1"/>
  <c r="J16" i="1"/>
  <c r="I16" i="1"/>
  <c r="H16" i="1"/>
  <c r="H9" i="1" s="1"/>
  <c r="H84" i="1" s="1"/>
  <c r="G16" i="1"/>
  <c r="F16" i="1"/>
  <c r="E16" i="1"/>
  <c r="D16" i="1"/>
  <c r="D9" i="1" s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4" i="1" s="1"/>
  <c r="M10" i="1"/>
  <c r="L10" i="1"/>
  <c r="K10" i="1"/>
  <c r="J10" i="1"/>
  <c r="J9" i="1" s="1"/>
  <c r="J84" i="1" s="1"/>
  <c r="I10" i="1"/>
  <c r="H10" i="1"/>
  <c r="G10" i="1"/>
  <c r="F10" i="1"/>
  <c r="F9" i="1" s="1"/>
  <c r="E10" i="1"/>
  <c r="D10" i="1"/>
  <c r="C10" i="1"/>
  <c r="C9" i="1" s="1"/>
  <c r="C84" i="1" s="1"/>
  <c r="B10" i="1"/>
  <c r="B9" i="1" s="1"/>
  <c r="P9" i="1" l="1"/>
  <c r="P52" i="1"/>
  <c r="P62" i="1"/>
  <c r="B84" i="1"/>
  <c r="F84" i="1"/>
  <c r="P26" i="1"/>
  <c r="P36" i="1"/>
  <c r="D75" i="1"/>
  <c r="P75" i="1" s="1"/>
  <c r="P84" i="1" l="1"/>
  <c r="D84" i="1"/>
</calcChain>
</file>

<file path=xl/sharedStrings.xml><?xml version="1.0" encoding="utf-8"?>
<sst xmlns="http://schemas.openxmlformats.org/spreadsheetml/2006/main" count="113" uniqueCount="113">
  <si>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</si>
  <si>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</si>
  <si>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</si>
  <si>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</si>
  <si>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</si>
  <si>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</si>
  <si>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</si>
  <si>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</si>
  <si>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</si>
  <si>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</si>
  <si>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</si>
  <si>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</si>
  <si>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</si>
  <si>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</si>
  <si>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</si>
  <si>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</si>
  <si>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</si>
  <si>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</si>
  <si>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</si>
  <si>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</si>
  <si>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</si>
  <si>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</si>
  <si>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</si>
  <si>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</si>
  <si>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</si>
  <si>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</si>
  <si>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</si>
  <si>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</si>
  <si>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</si>
  <si>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</si>
  <si>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</si>
  <si>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</si>
  <si>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</si>
  <si>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</si>
  <si>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</si>
  <si>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</si>
  <si>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</si>
  <si>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</si>
  <si>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</si>
  <si>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</si>
  <si>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</si>
  <si>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</si>
  <si>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</si>
  <si>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</si>
  <si>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</si>
  <si>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</si>
  <si>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</si>
  <si>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</si>
  <si>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</si>
  <si>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</si>
  <si>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</si>
  <si>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</si>
  <si>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</si>
  <si>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</si>
  <si>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</si>
  <si>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</si>
  <si>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</si>
  <si>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</si>
  <si>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</si>
  <si>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</si>
  <si>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</si>
  <si>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</si>
  <si>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</si>
  <si>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</si>
  <si>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</si>
  <si>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</si>
  <si>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</si>
  <si>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</si>
  <si>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</si>
  <si>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</si>
  <si>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</si>
  <si>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</si>
  <si>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</si>
  <si>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</si>
  <si>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</si>
  <si>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</si>
  <si>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</si>
  <si>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</si>
  <si>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</si>
  <si>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</si>
  <si>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</si>
  <si>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</si>
  <si>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</si>
  <si>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</si>
  <si>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</si>
  <si>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</si>
  <si>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</si>
  <si>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</si>
  <si>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</si>
  <si>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</si>
  <si>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</si>
  <si>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</si>
  <si>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</si>
  <si>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</si>
  <si>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</si>
  <si>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</si>
  <si>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</si>
  <si>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</si>
  <si>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septiembre del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</si>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</sst>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6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0" fontId="0" fillId="4" borderId="0" xfId="0" applyFont="1" applyFill="1" applyAlignment="1">
      <alignment horizontal="left" wrapText="1"/>
    </xf>
    <xf numFmtId="43" fontId="6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0" borderId="0" xfId="1" applyFont="1" applyAlignment="1">
      <alignment vertical="center" wrapText="1"/>
    </xf>
    <xf numFmtId="43" fontId="0" fillId="0" borderId="0" xfId="1" applyFont="1" applyAlignment="1"/>
    <xf numFmtId="0" fontId="2" fillId="2" borderId="9" xfId="0" applyFont="1" applyFill="1" applyBorder="1" applyAlignment="1">
      <alignment vertical="center"/>
    </xf>
    <xf numFmtId="43" fontId="8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" fontId="0" fillId="0" borderId="0" xfId="0" applyNumberFormat="1"/>
    <xf numFmtId="43" fontId="5" fillId="5" borderId="0" xfId="1" applyFont="1" applyFill="1" applyBorder="1" applyAlignment="1">
      <alignment horizontal="center" vertical="center" wrapText="1"/>
    </xf>
    <xf numFmtId="0" fontId="6" fillId="4" borderId="0" xfId="0" applyFont="1" applyFill="1"/>
    <xf numFmtId="43" fontId="6" fillId="4" borderId="0" xfId="1" applyFont="1" applyFill="1"/>
    <xf numFmtId="43" fontId="6" fillId="4" borderId="0" xfId="1" applyFont="1" applyFill="1" applyAlignment="1">
      <alignment horizontal="right"/>
    </xf>
    <xf numFmtId="43" fontId="9" fillId="4" borderId="0" xfId="1" applyFont="1" applyFill="1"/>
    <xf numFmtId="43" fontId="9" fillId="4" borderId="11" xfId="1" applyFont="1" applyFill="1" applyBorder="1"/>
    <xf numFmtId="0" fontId="10" fillId="0" borderId="0" xfId="0" applyFont="1"/>
    <xf numFmtId="43" fontId="11" fillId="0" borderId="0" xfId="1" applyFont="1"/>
    <xf numFmtId="0" fontId="12" fillId="0" borderId="0" xfId="0" applyFont="1" applyAlignment="1">
      <alignment horizontal="left"/>
    </xf>
    <xf numFmtId="43" fontId="13" fillId="0" borderId="0" xfId="1" applyFont="1"/>
    <xf numFmtId="0" fontId="14" fillId="0" borderId="0" xfId="0" applyFont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left" vertical="center"/>
    </xf>
    <xf numFmtId="43" fontId="18" fillId="0" borderId="0" xfId="1" applyFont="1"/>
    <xf numFmtId="0" fontId="1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6" fillId="0" borderId="0" xfId="0" applyFont="1" applyBorder="1"/>
    <xf numFmtId="43" fontId="6" fillId="0" borderId="0" xfId="1" applyFont="1" applyBorder="1"/>
    <xf numFmtId="43" fontId="6" fillId="0" borderId="0" xfId="1" applyFont="1"/>
    <xf numFmtId="43" fontId="6" fillId="4" borderId="0" xfId="1" applyFont="1" applyFill="1" applyBorder="1"/>
    <xf numFmtId="43" fontId="0" fillId="4" borderId="0" xfId="1" applyFont="1" applyFill="1" applyBorder="1"/>
    <xf numFmtId="0" fontId="20" fillId="0" borderId="0" xfId="0" applyFont="1"/>
    <xf numFmtId="0" fontId="2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7214851" y="25400"/>
          <a:ext cx="1974849" cy="80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79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1924051</xdr:colOff>
      <xdr:row>5</xdr:row>
      <xdr:rowOff>51013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661886" cy="947271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3059" y="115957"/>
          <a:ext cx="974037" cy="702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2025-TRANSPARENCIA/2025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444063392</v>
          </cell>
          <cell r="C12">
            <v>444063392</v>
          </cell>
        </row>
        <row r="13">
          <cell r="B13">
            <v>357909040</v>
          </cell>
          <cell r="C13">
            <v>357909040</v>
          </cell>
        </row>
        <row r="14">
          <cell r="B14">
            <v>49463978</v>
          </cell>
          <cell r="C14">
            <v>49463978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36690374</v>
          </cell>
        </row>
        <row r="18">
          <cell r="B18">
            <v>70812553</v>
          </cell>
          <cell r="C18">
            <v>86015291.060000002</v>
          </cell>
        </row>
        <row r="19">
          <cell r="B19">
            <v>10353156</v>
          </cell>
          <cell r="C19">
            <v>10353156</v>
          </cell>
        </row>
        <row r="20">
          <cell r="B20">
            <v>1020183</v>
          </cell>
          <cell r="C20">
            <v>1140642</v>
          </cell>
        </row>
        <row r="21">
          <cell r="B21">
            <v>2160000</v>
          </cell>
          <cell r="C21">
            <v>2160000</v>
          </cell>
        </row>
        <row r="22">
          <cell r="B22">
            <v>0</v>
          </cell>
          <cell r="C22">
            <v>165958.71</v>
          </cell>
        </row>
        <row r="23">
          <cell r="B23">
            <v>23401419</v>
          </cell>
          <cell r="C23">
            <v>27399329</v>
          </cell>
        </row>
        <row r="24">
          <cell r="B24">
            <v>3041938</v>
          </cell>
          <cell r="C24">
            <v>3041938</v>
          </cell>
        </row>
        <row r="25">
          <cell r="B25">
            <v>4121027</v>
          </cell>
          <cell r="C25">
            <v>7116644.3499999996</v>
          </cell>
        </row>
        <row r="26">
          <cell r="B26">
            <v>24014830</v>
          </cell>
          <cell r="C26">
            <v>32335911</v>
          </cell>
        </row>
        <row r="27">
          <cell r="B27">
            <v>2700000</v>
          </cell>
          <cell r="C27">
            <v>2301712</v>
          </cell>
        </row>
        <row r="28">
          <cell r="B28">
            <v>218709073</v>
          </cell>
          <cell r="C28">
            <v>304119377.48000002</v>
          </cell>
        </row>
        <row r="29">
          <cell r="B29">
            <v>70336804</v>
          </cell>
          <cell r="C29">
            <v>52395967.439999998</v>
          </cell>
        </row>
        <row r="30">
          <cell r="B30">
            <v>11890742</v>
          </cell>
          <cell r="C30">
            <v>5138127</v>
          </cell>
        </row>
        <row r="31">
          <cell r="B31">
            <v>744380</v>
          </cell>
          <cell r="C31">
            <v>982663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1349400</v>
          </cell>
        </row>
        <row r="34">
          <cell r="B34">
            <v>28302372</v>
          </cell>
          <cell r="C34">
            <v>72779176.719999999</v>
          </cell>
        </row>
        <row r="35">
          <cell r="B35">
            <v>33806760</v>
          </cell>
          <cell r="C35">
            <v>19449110.359999999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152024932.96000001</v>
          </cell>
        </row>
        <row r="38">
          <cell r="B38">
            <v>3200000</v>
          </cell>
          <cell r="C38">
            <v>4118000</v>
          </cell>
        </row>
        <row r="39">
          <cell r="B39">
            <v>3200000</v>
          </cell>
          <cell r="C39">
            <v>4118000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  <cell r="C54">
            <v>50725204.460000001</v>
          </cell>
        </row>
        <row r="55">
          <cell r="B55">
            <v>37128541</v>
          </cell>
          <cell r="C55">
            <v>27636388.699999999</v>
          </cell>
        </row>
        <row r="56">
          <cell r="B56">
            <v>4767166</v>
          </cell>
          <cell r="C56">
            <v>7773418.79</v>
          </cell>
        </row>
        <row r="57">
          <cell r="B57">
            <v>7286000</v>
          </cell>
          <cell r="C57">
            <v>931915</v>
          </cell>
        </row>
        <row r="58">
          <cell r="B58">
            <v>70000</v>
          </cell>
          <cell r="C58">
            <v>11507032</v>
          </cell>
        </row>
        <row r="59">
          <cell r="B59">
            <v>2266600</v>
          </cell>
          <cell r="C59">
            <v>1924022.97</v>
          </cell>
        </row>
        <row r="60">
          <cell r="B60">
            <v>0</v>
          </cell>
          <cell r="C60">
            <v>74700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877727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26826885</v>
          </cell>
        </row>
        <row r="65">
          <cell r="B65">
            <v>21126885</v>
          </cell>
          <cell r="C65">
            <v>24526885</v>
          </cell>
        </row>
        <row r="66">
          <cell r="B66">
            <v>0</v>
          </cell>
          <cell r="C66">
            <v>2300000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3389</v>
          </cell>
        </row>
        <row r="73">
          <cell r="B73">
            <v>0</v>
          </cell>
          <cell r="C73">
            <v>0</v>
          </cell>
        </row>
        <row r="74"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C76">
            <v>3389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</sheetData>
      <sheetData sheetId="1"/>
      <sheetData sheetId="2">
        <row r="12">
          <cell r="D12">
            <v>23442277.990000002</v>
          </cell>
          <cell r="E12">
            <v>23805630.440000001</v>
          </cell>
          <cell r="F12">
            <v>31644691.030000001</v>
          </cell>
          <cell r="G12">
            <v>39339755.289999999</v>
          </cell>
          <cell r="H12">
            <v>41513056.760000005</v>
          </cell>
          <cell r="I12">
            <v>38944403.339999996</v>
          </cell>
          <cell r="J12">
            <v>31192510.34</v>
          </cell>
          <cell r="K12">
            <v>23246472.23</v>
          </cell>
          <cell r="L12">
            <v>43735824.729999997</v>
          </cell>
          <cell r="M12">
            <v>0</v>
          </cell>
          <cell r="N12">
            <v>0</v>
          </cell>
          <cell r="O12">
            <v>0</v>
          </cell>
          <cell r="P12">
            <v>296864622.14999998</v>
          </cell>
        </row>
        <row r="13">
          <cell r="D13">
            <v>19694448.920000002</v>
          </cell>
          <cell r="E13">
            <v>20043734.57</v>
          </cell>
          <cell r="F13">
            <v>27887229.260000002</v>
          </cell>
          <cell r="G13">
            <v>35579448.920000002</v>
          </cell>
          <cell r="H13">
            <v>20104448.920000002</v>
          </cell>
          <cell r="I13">
            <v>35240870.609999999</v>
          </cell>
          <cell r="J13">
            <v>27491179.370000001</v>
          </cell>
          <cell r="K13">
            <v>19567833.920000002</v>
          </cell>
          <cell r="L13">
            <v>40034557.219999999</v>
          </cell>
        </row>
        <row r="14">
          <cell r="D14">
            <v>751300</v>
          </cell>
          <cell r="E14">
            <v>751300</v>
          </cell>
          <cell r="F14">
            <v>751300</v>
          </cell>
          <cell r="G14">
            <v>751300</v>
          </cell>
          <cell r="H14">
            <v>18411221.870000001</v>
          </cell>
          <cell r="I14">
            <v>696300</v>
          </cell>
          <cell r="J14">
            <v>696300</v>
          </cell>
          <cell r="K14">
            <v>696300</v>
          </cell>
          <cell r="L14">
            <v>696300</v>
          </cell>
        </row>
        <row r="15">
          <cell r="J15">
            <v>0</v>
          </cell>
        </row>
        <row r="16">
          <cell r="J16">
            <v>0</v>
          </cell>
        </row>
        <row r="17">
          <cell r="D17">
            <v>2996529.07</v>
          </cell>
          <cell r="E17">
            <v>3010595.87</v>
          </cell>
          <cell r="F17">
            <v>3006161.77</v>
          </cell>
          <cell r="G17">
            <v>3009006.37</v>
          </cell>
          <cell r="H17">
            <v>2997385.97</v>
          </cell>
          <cell r="I17">
            <v>3007232.73</v>
          </cell>
          <cell r="J17">
            <v>3005030.97</v>
          </cell>
          <cell r="K17">
            <v>2982338.31</v>
          </cell>
          <cell r="L17">
            <v>3004967.51</v>
          </cell>
        </row>
        <row r="18">
          <cell r="D18">
            <v>2855062</v>
          </cell>
          <cell r="E18">
            <v>1891489.93</v>
          </cell>
          <cell r="F18">
            <v>6726388.7599999998</v>
          </cell>
          <cell r="G18">
            <v>6793892.4900000002</v>
          </cell>
          <cell r="H18">
            <v>8549652.5199999996</v>
          </cell>
          <cell r="I18">
            <v>4020433.75</v>
          </cell>
          <cell r="J18">
            <v>10678788.43</v>
          </cell>
          <cell r="K18">
            <v>1358736.6599999997</v>
          </cell>
          <cell r="L18">
            <v>7051283.7000000002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1247673.6399999999</v>
          </cell>
          <cell r="E19">
            <v>216714.16</v>
          </cell>
          <cell r="F19">
            <v>1074559.07</v>
          </cell>
          <cell r="G19">
            <v>227037.96</v>
          </cell>
          <cell r="H19">
            <v>1080240.17</v>
          </cell>
          <cell r="I19">
            <v>810068.69</v>
          </cell>
          <cell r="J19">
            <v>684471.58</v>
          </cell>
          <cell r="K19">
            <v>56270.55</v>
          </cell>
          <cell r="L19">
            <v>754790.31</v>
          </cell>
        </row>
        <row r="20">
          <cell r="F20">
            <v>173342</v>
          </cell>
          <cell r="J20">
            <v>362290.68</v>
          </cell>
          <cell r="K20">
            <v>120763.56</v>
          </cell>
        </row>
        <row r="21">
          <cell r="F21">
            <v>116158.5</v>
          </cell>
          <cell r="G21">
            <v>165200</v>
          </cell>
          <cell r="H21">
            <v>189100</v>
          </cell>
          <cell r="I21">
            <v>181400</v>
          </cell>
          <cell r="J21">
            <v>0</v>
          </cell>
          <cell r="K21">
            <v>197300</v>
          </cell>
          <cell r="L21">
            <v>186050</v>
          </cell>
        </row>
        <row r="22">
          <cell r="F22">
            <v>74897.149999999994</v>
          </cell>
          <cell r="I22">
            <v>91061.56</v>
          </cell>
          <cell r="J22">
            <v>0</v>
          </cell>
        </row>
        <row r="23">
          <cell r="D23">
            <v>1548388.36</v>
          </cell>
          <cell r="E23">
            <v>1371105.77</v>
          </cell>
          <cell r="F23">
            <v>3732435.41</v>
          </cell>
          <cell r="G23">
            <v>2139690.91</v>
          </cell>
          <cell r="H23">
            <v>3869151.93</v>
          </cell>
          <cell r="I23">
            <v>570487.85</v>
          </cell>
          <cell r="J23">
            <v>3247136.2</v>
          </cell>
          <cell r="K23">
            <v>697894.73</v>
          </cell>
          <cell r="L23">
            <v>666108.07999999996</v>
          </cell>
        </row>
        <row r="24">
          <cell r="F24">
            <v>754214.39</v>
          </cell>
          <cell r="I24">
            <v>174305.15</v>
          </cell>
          <cell r="J24">
            <v>194660.25</v>
          </cell>
        </row>
        <row r="25">
          <cell r="F25">
            <v>397182.24</v>
          </cell>
          <cell r="G25">
            <v>858088.84</v>
          </cell>
          <cell r="H25">
            <v>628198.72</v>
          </cell>
          <cell r="I25">
            <v>520881.5</v>
          </cell>
          <cell r="J25">
            <v>1576939.28</v>
          </cell>
          <cell r="K25">
            <v>221161.86</v>
          </cell>
          <cell r="L25">
            <v>355151.26</v>
          </cell>
        </row>
        <row r="26">
          <cell r="D26">
            <v>59000</v>
          </cell>
          <cell r="E26">
            <v>303670</v>
          </cell>
          <cell r="F26">
            <v>403600</v>
          </cell>
          <cell r="G26">
            <v>3403874.78</v>
          </cell>
          <cell r="H26">
            <v>1817249.7000000002</v>
          </cell>
          <cell r="I26">
            <v>1672229</v>
          </cell>
          <cell r="J26">
            <v>4613290.4400000004</v>
          </cell>
          <cell r="K26">
            <v>65345.96</v>
          </cell>
          <cell r="L26">
            <v>5003103.05</v>
          </cell>
        </row>
        <row r="27">
          <cell r="D27">
            <v>0</v>
          </cell>
          <cell r="E27">
            <v>0</v>
          </cell>
          <cell r="H27">
            <v>965712</v>
          </cell>
          <cell r="J27">
            <v>0</v>
          </cell>
          <cell r="L27">
            <v>86081</v>
          </cell>
        </row>
        <row r="28">
          <cell r="D28">
            <v>0</v>
          </cell>
          <cell r="E28">
            <v>1953726.86</v>
          </cell>
          <cell r="F28">
            <v>295214.3</v>
          </cell>
          <cell r="G28">
            <v>3356767.9800000004</v>
          </cell>
          <cell r="H28">
            <v>4360338.0999999996</v>
          </cell>
          <cell r="I28">
            <v>12470004.59</v>
          </cell>
          <cell r="J28">
            <v>67040520</v>
          </cell>
          <cell r="K28">
            <v>252255.68</v>
          </cell>
          <cell r="L28">
            <v>1899110.09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6438</v>
          </cell>
          <cell r="F29">
            <v>95930</v>
          </cell>
          <cell r="G29">
            <v>243139.58</v>
          </cell>
          <cell r="H29">
            <v>6380</v>
          </cell>
          <cell r="I29">
            <v>3773071.15</v>
          </cell>
          <cell r="J29">
            <v>1275939.17</v>
          </cell>
          <cell r="L29">
            <v>494084.09</v>
          </cell>
        </row>
        <row r="30">
          <cell r="G30">
            <v>10030</v>
          </cell>
          <cell r="H30">
            <v>540792.81999999995</v>
          </cell>
          <cell r="J30">
            <v>0</v>
          </cell>
          <cell r="K30">
            <v>147500</v>
          </cell>
          <cell r="L30">
            <v>877920</v>
          </cell>
        </row>
        <row r="31">
          <cell r="G31">
            <v>157382.5</v>
          </cell>
          <cell r="H31">
            <v>186451.8</v>
          </cell>
          <cell r="J31">
            <v>0</v>
          </cell>
          <cell r="K31">
            <v>76789.679999999993</v>
          </cell>
        </row>
        <row r="32">
          <cell r="J32">
            <v>0</v>
          </cell>
        </row>
        <row r="33">
          <cell r="H33">
            <v>214760</v>
          </cell>
          <cell r="I33">
            <v>576595.19999999995</v>
          </cell>
          <cell r="J33">
            <v>0</v>
          </cell>
        </row>
        <row r="34">
          <cell r="F34">
            <v>62982.5</v>
          </cell>
          <cell r="G34">
            <v>34833.599999999999</v>
          </cell>
          <cell r="H34">
            <v>23034.78</v>
          </cell>
          <cell r="I34">
            <v>2402447.48</v>
          </cell>
          <cell r="J34">
            <v>359296.43</v>
          </cell>
        </row>
        <row r="35">
          <cell r="E35">
            <v>1947288.86</v>
          </cell>
          <cell r="F35">
            <v>0</v>
          </cell>
          <cell r="G35">
            <v>2569518.6</v>
          </cell>
          <cell r="H35">
            <v>1788982.66</v>
          </cell>
          <cell r="I35">
            <v>4079069</v>
          </cell>
          <cell r="J35">
            <v>207827.5</v>
          </cell>
          <cell r="L35">
            <v>59000</v>
          </cell>
        </row>
        <row r="36">
          <cell r="J36">
            <v>0</v>
          </cell>
        </row>
        <row r="37">
          <cell r="F37">
            <v>136301.79999999999</v>
          </cell>
          <cell r="G37">
            <v>341863.7</v>
          </cell>
          <cell r="H37">
            <v>1599936.04</v>
          </cell>
          <cell r="I37">
            <v>1638821.76</v>
          </cell>
          <cell r="J37">
            <v>65197456.899999999</v>
          </cell>
          <cell r="K37">
            <v>27966</v>
          </cell>
          <cell r="L37">
            <v>468106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506547.06</v>
          </cell>
          <cell r="H38">
            <v>618545.23</v>
          </cell>
          <cell r="I38">
            <v>64001.96</v>
          </cell>
          <cell r="J38">
            <v>621406.38</v>
          </cell>
          <cell r="K38">
            <v>204087.1</v>
          </cell>
          <cell r="L38">
            <v>258612.81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506547.06</v>
          </cell>
          <cell r="H39">
            <v>618545.23</v>
          </cell>
          <cell r="I39">
            <v>64001.96</v>
          </cell>
          <cell r="J39">
            <v>621406.38</v>
          </cell>
          <cell r="K39">
            <v>204087.1</v>
          </cell>
          <cell r="L39">
            <v>258612.81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491446.4</v>
          </cell>
          <cell r="H54">
            <v>1666038.0699999998</v>
          </cell>
          <cell r="I54">
            <v>614190</v>
          </cell>
          <cell r="J54">
            <v>6036789.0800000001</v>
          </cell>
          <cell r="K54">
            <v>421838.2</v>
          </cell>
          <cell r="L54">
            <v>11982009.460000001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491446.4</v>
          </cell>
          <cell r="H55">
            <v>1383024.9</v>
          </cell>
          <cell r="I55">
            <v>446689</v>
          </cell>
          <cell r="J55">
            <v>5308325.82</v>
          </cell>
          <cell r="K55">
            <v>421838.2</v>
          </cell>
          <cell r="L55">
            <v>9268329.4700000007</v>
          </cell>
        </row>
        <row r="56">
          <cell r="D56">
            <v>0</v>
          </cell>
          <cell r="J56">
            <v>471366.34</v>
          </cell>
          <cell r="L56">
            <v>1441180.02</v>
          </cell>
        </row>
        <row r="57">
          <cell r="D57">
            <v>0</v>
          </cell>
          <cell r="H57">
            <v>231914.45</v>
          </cell>
          <cell r="J57">
            <v>0</v>
          </cell>
          <cell r="L57">
            <v>630000</v>
          </cell>
        </row>
        <row r="58">
          <cell r="D58">
            <v>0</v>
          </cell>
          <cell r="J58">
            <v>0</v>
          </cell>
        </row>
        <row r="59">
          <cell r="D59">
            <v>0</v>
          </cell>
          <cell r="H59">
            <v>51098.720000000001</v>
          </cell>
          <cell r="J59">
            <v>257096.92</v>
          </cell>
          <cell r="L59">
            <v>642499.97</v>
          </cell>
        </row>
        <row r="60">
          <cell r="D60">
            <v>0</v>
          </cell>
          <cell r="J60">
            <v>0</v>
          </cell>
        </row>
        <row r="61">
          <cell r="D61">
            <v>0</v>
          </cell>
          <cell r="J61">
            <v>0</v>
          </cell>
        </row>
        <row r="62">
          <cell r="D62">
            <v>0</v>
          </cell>
          <cell r="I62">
            <v>167501</v>
          </cell>
          <cell r="J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1999676.52</v>
          </cell>
          <cell r="G64">
            <v>1005801.5</v>
          </cell>
          <cell r="H64">
            <v>0</v>
          </cell>
          <cell r="I64">
            <v>0</v>
          </cell>
          <cell r="J64">
            <v>6706117.8899999997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1999676.52</v>
          </cell>
          <cell r="G65">
            <v>1005801.5</v>
          </cell>
          <cell r="J65">
            <v>6706117.8899999997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3388.68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J76">
            <v>3388.68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topLeftCell="A76" workbookViewId="0">
      <selection activeCell="A89" sqref="A89"/>
    </sheetView>
  </sheetViews>
  <sheetFormatPr baseColWidth="10" defaultRowHeight="14.5" x14ac:dyDescent="0.35"/>
  <cols>
    <col min="1" max="1" width="53.08984375" customWidth="1"/>
    <col min="2" max="2" width="20.90625" style="9" customWidth="1"/>
    <col min="3" max="3" width="22.26953125" style="9" bestFit="1" customWidth="1"/>
    <col min="4" max="6" width="14.54296875" style="9" customWidth="1"/>
    <col min="7" max="9" width="14.54296875" style="9" bestFit="1" customWidth="1"/>
    <col min="10" max="10" width="15.6328125" style="9" bestFit="1" customWidth="1"/>
    <col min="11" max="12" width="14.54296875" style="9" bestFit="1" customWidth="1"/>
    <col min="13" max="13" width="9.1796875" style="9" bestFit="1" customWidth="1"/>
    <col min="14" max="14" width="12.1796875" style="9" bestFit="1" customWidth="1"/>
    <col min="15" max="15" width="11" style="9" bestFit="1" customWidth="1"/>
    <col min="16" max="16" width="15.6328125" style="9" bestFit="1" customWidth="1"/>
  </cols>
  <sheetData>
    <row r="1" spans="1:16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810352937</v>
      </c>
      <c r="C9" s="19">
        <f t="shared" ref="C9:P9" si="0">C10+C16+C26+C36+C45+C52+C62+C67+C70</f>
        <v>915871539</v>
      </c>
      <c r="D9" s="19">
        <f t="shared" si="0"/>
        <v>26297339.990000002</v>
      </c>
      <c r="E9" s="19">
        <f t="shared" si="0"/>
        <v>27650847.23</v>
      </c>
      <c r="F9" s="19">
        <f t="shared" si="0"/>
        <v>40665970.609999999</v>
      </c>
      <c r="G9" s="19">
        <f t="shared" si="0"/>
        <v>51494210.720000006</v>
      </c>
      <c r="H9" s="19">
        <f t="shared" si="0"/>
        <v>56707630.68</v>
      </c>
      <c r="I9" s="19">
        <f t="shared" si="0"/>
        <v>56113033.639999993</v>
      </c>
      <c r="J9" s="19">
        <f t="shared" si="0"/>
        <v>122279520.8</v>
      </c>
      <c r="K9" s="19">
        <f t="shared" si="0"/>
        <v>25483389.870000001</v>
      </c>
      <c r="L9" s="19">
        <f t="shared" si="0"/>
        <v>64926840.790000007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471618784.33000004</v>
      </c>
    </row>
    <row r="10" spans="1:16" x14ac:dyDescent="0.35">
      <c r="A10" s="20" t="s">
        <v>23</v>
      </c>
      <c r="B10" s="21">
        <f>'[1]P1 Presupuesto Aprobado'!B12</f>
        <v>444063392</v>
      </c>
      <c r="C10" s="21">
        <f>'[1]P1 Presupuesto Aprobado'!C12</f>
        <v>444063392</v>
      </c>
      <c r="D10" s="21">
        <f>'[1]P3 Ejecucion '!D12</f>
        <v>23442277.990000002</v>
      </c>
      <c r="E10" s="21">
        <f>'[1]P3 Ejecucion '!E12</f>
        <v>23805630.440000001</v>
      </c>
      <c r="F10" s="21">
        <f>'[1]P3 Ejecucion '!F12</f>
        <v>31644691.030000001</v>
      </c>
      <c r="G10" s="21">
        <f>'[1]P3 Ejecucion '!G12</f>
        <v>39339755.289999999</v>
      </c>
      <c r="H10" s="21">
        <f>'[1]P3 Ejecucion '!H12</f>
        <v>41513056.760000005</v>
      </c>
      <c r="I10" s="21">
        <f>'[1]P3 Ejecucion '!I12</f>
        <v>38944403.339999996</v>
      </c>
      <c r="J10" s="21">
        <f>'[1]P3 Ejecucion '!J12</f>
        <v>31192510.34</v>
      </c>
      <c r="K10" s="21">
        <f>'[1]P3 Ejecucion '!K12</f>
        <v>23246472.23</v>
      </c>
      <c r="L10" s="21">
        <f>'[1]P3 Ejecucion '!L12</f>
        <v>43735824.729999997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296864622.14999998</v>
      </c>
    </row>
    <row r="11" spans="1:16" x14ac:dyDescent="0.35">
      <c r="A11" s="22" t="s">
        <v>24</v>
      </c>
      <c r="B11" s="23">
        <f>'[1]P1 Presupuesto Aprobado'!B13</f>
        <v>357909040</v>
      </c>
      <c r="C11" s="23">
        <f>'[1]P1 Presupuesto Aprobado'!C13</f>
        <v>357909040</v>
      </c>
      <c r="D11" s="23">
        <f>'[1]P3 Ejecucion '!D13</f>
        <v>19694448.920000002</v>
      </c>
      <c r="E11" s="23">
        <f>'[1]P3 Ejecucion '!E13</f>
        <v>20043734.57</v>
      </c>
      <c r="F11" s="23">
        <f>'[1]P3 Ejecucion '!F13</f>
        <v>27887229.260000002</v>
      </c>
      <c r="G11" s="23">
        <f>'[1]P3 Ejecucion '!G13</f>
        <v>35579448.920000002</v>
      </c>
      <c r="H11" s="23">
        <f>'[1]P3 Ejecucion '!H13</f>
        <v>20104448.920000002</v>
      </c>
      <c r="I11" s="23">
        <f>'[1]P3 Ejecucion '!I13</f>
        <v>35240870.609999999</v>
      </c>
      <c r="J11" s="23">
        <f>'[1]P3 Ejecucion '!J13</f>
        <v>27491179.370000001</v>
      </c>
      <c r="K11" s="23">
        <f>'[1]P3 Ejecucion '!K13</f>
        <v>19567833.920000002</v>
      </c>
      <c r="L11" s="23">
        <f>'[1]P3 Ejecucion '!L13</f>
        <v>40034557.219999999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245643751.71000001</v>
      </c>
    </row>
    <row r="12" spans="1:16" x14ac:dyDescent="0.35">
      <c r="A12" s="22" t="s">
        <v>25</v>
      </c>
      <c r="B12" s="23">
        <f>'[1]P1 Presupuesto Aprobado'!B14</f>
        <v>49463978</v>
      </c>
      <c r="C12" s="23">
        <f>'[1]P1 Presupuesto Aprobado'!C14</f>
        <v>49463978</v>
      </c>
      <c r="D12" s="23">
        <f>'[1]P3 Ejecucion '!D14</f>
        <v>751300</v>
      </c>
      <c r="E12" s="23">
        <f>'[1]P3 Ejecucion '!E14</f>
        <v>751300</v>
      </c>
      <c r="F12" s="23">
        <f>'[1]P3 Ejecucion '!F14</f>
        <v>751300</v>
      </c>
      <c r="G12" s="23">
        <f>'[1]P3 Ejecucion '!G14</f>
        <v>751300</v>
      </c>
      <c r="H12" s="23">
        <f>'[1]P3 Ejecucion '!H14</f>
        <v>18411221.870000001</v>
      </c>
      <c r="I12" s="23">
        <f>'[1]P3 Ejecucion '!I14</f>
        <v>696300</v>
      </c>
      <c r="J12" s="23">
        <f>'[1]P3 Ejecucion '!J14</f>
        <v>696300</v>
      </c>
      <c r="K12" s="23">
        <f>'[1]P3 Ejecucion '!K14</f>
        <v>696300</v>
      </c>
      <c r="L12" s="23">
        <f>'[1]P3 Ejecucion '!L14</f>
        <v>696300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5" si="1">SUM(D12:O12)</f>
        <v>24201621.870000001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36690374</v>
      </c>
      <c r="C15" s="23">
        <f>'[1]P1 Presupuesto Aprobado'!C17</f>
        <v>36690374</v>
      </c>
      <c r="D15" s="23">
        <f>'[1]P3 Ejecucion '!D17</f>
        <v>2996529.07</v>
      </c>
      <c r="E15" s="23">
        <f>'[1]P3 Ejecucion '!E17</f>
        <v>3010595.87</v>
      </c>
      <c r="F15" s="23">
        <f>'[1]P3 Ejecucion '!F17</f>
        <v>3006161.77</v>
      </c>
      <c r="G15" s="23">
        <f>'[1]P3 Ejecucion '!G17</f>
        <v>3009006.37</v>
      </c>
      <c r="H15" s="23">
        <f>'[1]P3 Ejecucion '!H17</f>
        <v>2997385.97</v>
      </c>
      <c r="I15" s="23">
        <f>'[1]P3 Ejecucion '!I17</f>
        <v>3007232.73</v>
      </c>
      <c r="J15" s="23">
        <f>'[1]P3 Ejecucion '!J17</f>
        <v>3005030.97</v>
      </c>
      <c r="K15" s="23">
        <f>'[1]P3 Ejecucion '!K17</f>
        <v>2982338.31</v>
      </c>
      <c r="L15" s="23">
        <f>'[1]P3 Ejecucion '!L17</f>
        <v>3004967.51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27019248.569999993</v>
      </c>
    </row>
    <row r="16" spans="1:16" x14ac:dyDescent="0.35">
      <c r="A16" s="25" t="s">
        <v>29</v>
      </c>
      <c r="B16" s="21">
        <f>'[1]P1 Presupuesto Aprobado'!B18</f>
        <v>70812553</v>
      </c>
      <c r="C16" s="21">
        <f>'[1]P1 Presupuesto Aprobado'!C18</f>
        <v>86015291.060000002</v>
      </c>
      <c r="D16" s="21">
        <f>'[1]P3 Ejecucion '!D18</f>
        <v>2855062</v>
      </c>
      <c r="E16" s="21">
        <f>'[1]P3 Ejecucion '!E18</f>
        <v>1891489.93</v>
      </c>
      <c r="F16" s="21">
        <f>'[1]P3 Ejecucion '!F18</f>
        <v>6726388.7599999998</v>
      </c>
      <c r="G16" s="21">
        <f>'[1]P3 Ejecucion '!G18</f>
        <v>6793892.4900000002</v>
      </c>
      <c r="H16" s="21">
        <f>'[1]P3 Ejecucion '!H18</f>
        <v>8549652.5199999996</v>
      </c>
      <c r="I16" s="21">
        <f>'[1]P3 Ejecucion '!I18</f>
        <v>4020433.75</v>
      </c>
      <c r="J16" s="21">
        <f>'[1]P3 Ejecucion '!J18</f>
        <v>10678788.43</v>
      </c>
      <c r="K16" s="21">
        <f>'[1]P3 Ejecucion '!K18</f>
        <v>1358736.6599999997</v>
      </c>
      <c r="L16" s="21">
        <f>'[1]P3 Ejecucion '!L18</f>
        <v>7051283.7000000002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49925728.239999995</v>
      </c>
    </row>
    <row r="17" spans="1:16" x14ac:dyDescent="0.35">
      <c r="A17" s="22" t="s">
        <v>30</v>
      </c>
      <c r="B17" s="23">
        <f>'[1]P1 Presupuesto Aprobado'!B19</f>
        <v>10353156</v>
      </c>
      <c r="C17" s="23">
        <f>'[1]P1 Presupuesto Aprobado'!C19</f>
        <v>10353156</v>
      </c>
      <c r="D17" s="23">
        <f>'[1]P3 Ejecucion '!D19</f>
        <v>1247673.6399999999</v>
      </c>
      <c r="E17" s="23">
        <f>'[1]P3 Ejecucion '!E19</f>
        <v>216714.16</v>
      </c>
      <c r="F17" s="23">
        <f>'[1]P3 Ejecucion '!F19</f>
        <v>1074559.07</v>
      </c>
      <c r="G17" s="23">
        <f>'[1]P3 Ejecucion '!G19</f>
        <v>227037.96</v>
      </c>
      <c r="H17" s="23">
        <f>'[1]P3 Ejecucion '!H19</f>
        <v>1080240.17</v>
      </c>
      <c r="I17" s="23">
        <f>'[1]P3 Ejecucion '!I19</f>
        <v>810068.69</v>
      </c>
      <c r="J17" s="23">
        <f>'[1]P3 Ejecucion '!J19</f>
        <v>684471.58</v>
      </c>
      <c r="K17" s="23">
        <f>'[1]P3 Ejecucion '!K19</f>
        <v>56270.55</v>
      </c>
      <c r="L17" s="23">
        <f>'[1]P3 Ejecucion '!L19</f>
        <v>754790.31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6151826.129999999</v>
      </c>
    </row>
    <row r="18" spans="1:16" x14ac:dyDescent="0.35">
      <c r="A18" s="26" t="s">
        <v>31</v>
      </c>
      <c r="B18" s="27">
        <f>'[1]P1 Presupuesto Aprobado'!B20</f>
        <v>1020183</v>
      </c>
      <c r="C18" s="27">
        <f>'[1]P1 Presupuesto Aprobado'!C20</f>
        <v>1140642</v>
      </c>
      <c r="D18" s="27">
        <f>'[1]P3 Ejecucion '!D20</f>
        <v>0</v>
      </c>
      <c r="E18" s="27">
        <f>'[1]P3 Ejecucion '!E20</f>
        <v>0</v>
      </c>
      <c r="F18" s="27">
        <f>'[1]P3 Ejecucion '!F20</f>
        <v>173342</v>
      </c>
      <c r="G18" s="27">
        <f>'[1]P3 Ejecucion '!G20</f>
        <v>0</v>
      </c>
      <c r="H18" s="27">
        <f>'[1]P3 Ejecucion '!H20</f>
        <v>0</v>
      </c>
      <c r="I18" s="27">
        <f>'[1]P3 Ejecucion '!I20</f>
        <v>0</v>
      </c>
      <c r="J18" s="27">
        <f>'[1]P3 Ejecucion '!J20</f>
        <v>362290.68</v>
      </c>
      <c r="K18" s="27">
        <f>'[1]P3 Ejecucion '!K20</f>
        <v>120763.56</v>
      </c>
      <c r="L18" s="27">
        <f>'[1]P3 Ejecucion '!L20</f>
        <v>0</v>
      </c>
      <c r="M18" s="27">
        <f>'[1]P3 Ejecucion '!M20</f>
        <v>0</v>
      </c>
      <c r="N18" s="27">
        <f>'[1]P3 Ejecucion '!N20</f>
        <v>0</v>
      </c>
      <c r="O18" s="27">
        <f>'[1]P3 Ejecucion '!O20</f>
        <v>0</v>
      </c>
      <c r="P18" s="28">
        <f t="shared" si="1"/>
        <v>656396.24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116158.5</v>
      </c>
      <c r="G19" s="23">
        <f>'[1]P3 Ejecucion '!G21</f>
        <v>165200</v>
      </c>
      <c r="H19" s="23">
        <f>'[1]P3 Ejecucion '!H21</f>
        <v>189100</v>
      </c>
      <c r="I19" s="23">
        <f>'[1]P3 Ejecucion '!I21</f>
        <v>181400</v>
      </c>
      <c r="J19" s="23">
        <f>'[1]P3 Ejecucion '!J21</f>
        <v>0</v>
      </c>
      <c r="K19" s="23">
        <f>'[1]P3 Ejecucion '!K21</f>
        <v>197300</v>
      </c>
      <c r="L19" s="23">
        <f>'[1]P3 Ejecucion '!L21</f>
        <v>186050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1035208.5</v>
      </c>
    </row>
    <row r="20" spans="1:16" x14ac:dyDescent="0.35">
      <c r="A20" s="22" t="s">
        <v>33</v>
      </c>
      <c r="B20" s="27">
        <f>'[1]P1 Presupuesto Aprobado'!B22</f>
        <v>0</v>
      </c>
      <c r="C20" s="23">
        <f>'[1]P1 Presupuesto Aprobado'!C22</f>
        <v>165958.71</v>
      </c>
      <c r="D20" s="23">
        <f>'[1]P3 Ejecucion '!D22</f>
        <v>0</v>
      </c>
      <c r="E20" s="23">
        <f>'[1]P3 Ejecucion '!E22</f>
        <v>0</v>
      </c>
      <c r="F20" s="23">
        <f>'[1]P3 Ejecucion '!F22</f>
        <v>74897.149999999994</v>
      </c>
      <c r="G20" s="23">
        <f>'[1]P3 Ejecucion '!G22</f>
        <v>0</v>
      </c>
      <c r="H20" s="23">
        <f>'[1]P3 Ejecucion '!H22</f>
        <v>0</v>
      </c>
      <c r="I20" s="23">
        <f>'[1]P3 Ejecucion '!I22</f>
        <v>91061.56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165958.71</v>
      </c>
    </row>
    <row r="21" spans="1:16" x14ac:dyDescent="0.35">
      <c r="A21" s="22" t="s">
        <v>34</v>
      </c>
      <c r="B21" s="23">
        <f>'[1]P1 Presupuesto Aprobado'!B23</f>
        <v>23401419</v>
      </c>
      <c r="C21" s="23">
        <f>'[1]P1 Presupuesto Aprobado'!C23</f>
        <v>27399329</v>
      </c>
      <c r="D21" s="23">
        <f>'[1]P3 Ejecucion '!D23</f>
        <v>1548388.36</v>
      </c>
      <c r="E21" s="23">
        <f>'[1]P3 Ejecucion '!E23</f>
        <v>1371105.77</v>
      </c>
      <c r="F21" s="23">
        <f>'[1]P3 Ejecucion '!F23</f>
        <v>3732435.41</v>
      </c>
      <c r="G21" s="23">
        <f>'[1]P3 Ejecucion '!G23</f>
        <v>2139690.91</v>
      </c>
      <c r="H21" s="23">
        <f>'[1]P3 Ejecucion '!H23</f>
        <v>3869151.93</v>
      </c>
      <c r="I21" s="23">
        <f>'[1]P3 Ejecucion '!I23</f>
        <v>570487.85</v>
      </c>
      <c r="J21" s="23">
        <f>'[1]P3 Ejecucion '!J23</f>
        <v>3247136.2</v>
      </c>
      <c r="K21" s="23">
        <f>'[1]P3 Ejecucion '!K23</f>
        <v>697894.73</v>
      </c>
      <c r="L21" s="23">
        <f>'[1]P3 Ejecucion '!L23</f>
        <v>666108.07999999996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17842399.239999998</v>
      </c>
    </row>
    <row r="22" spans="1:16" x14ac:dyDescent="0.35">
      <c r="A22" s="22" t="s">
        <v>35</v>
      </c>
      <c r="B22" s="23">
        <f>'[1]P1 Presupuesto Aprobado'!B24</f>
        <v>3041938</v>
      </c>
      <c r="C22" s="23">
        <f>'[1]P1 Presupuesto Aprobado'!C24</f>
        <v>3041938</v>
      </c>
      <c r="D22" s="23">
        <f>'[1]P3 Ejecucion '!D24</f>
        <v>0</v>
      </c>
      <c r="E22" s="23">
        <f>'[1]P3 Ejecucion '!E24</f>
        <v>0</v>
      </c>
      <c r="F22" s="23">
        <f>'[1]P3 Ejecucion '!F24</f>
        <v>754214.39</v>
      </c>
      <c r="G22" s="23">
        <f>'[1]P3 Ejecucion '!G24</f>
        <v>0</v>
      </c>
      <c r="H22" s="23">
        <f>'[1]P3 Ejecucion '!H24</f>
        <v>0</v>
      </c>
      <c r="I22" s="23">
        <f>'[1]P3 Ejecucion '!I24</f>
        <v>174305.15</v>
      </c>
      <c r="J22" s="23">
        <f>'[1]P3 Ejecucion '!J24</f>
        <v>194660.25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1123179.79</v>
      </c>
    </row>
    <row r="23" spans="1:16" ht="29" x14ac:dyDescent="0.35">
      <c r="A23" s="22" t="s">
        <v>36</v>
      </c>
      <c r="B23" s="23">
        <f>'[1]P1 Presupuesto Aprobado'!B25</f>
        <v>4121027</v>
      </c>
      <c r="C23" s="23">
        <f>'[1]P1 Presupuesto Aprobado'!C25</f>
        <v>7116644.3499999996</v>
      </c>
      <c r="D23" s="23">
        <f>'[1]P3 Ejecucion '!D25</f>
        <v>0</v>
      </c>
      <c r="E23" s="23">
        <f>'[1]P3 Ejecucion '!E25</f>
        <v>0</v>
      </c>
      <c r="F23" s="23">
        <f>'[1]P3 Ejecucion '!F25</f>
        <v>397182.24</v>
      </c>
      <c r="G23" s="23">
        <f>'[1]P3 Ejecucion '!G25</f>
        <v>858088.84</v>
      </c>
      <c r="H23" s="23">
        <f>'[1]P3 Ejecucion '!H25</f>
        <v>628198.72</v>
      </c>
      <c r="I23" s="23">
        <f>'[1]P3 Ejecucion '!I25</f>
        <v>520881.5</v>
      </c>
      <c r="J23" s="23">
        <f>'[1]P3 Ejecucion '!J25</f>
        <v>1576939.28</v>
      </c>
      <c r="K23" s="23">
        <f>'[1]P3 Ejecucion '!K25</f>
        <v>221161.86</v>
      </c>
      <c r="L23" s="23">
        <f>'[1]P3 Ejecucion '!L25</f>
        <v>355151.26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4557603.7</v>
      </c>
    </row>
    <row r="24" spans="1:16" ht="29" x14ac:dyDescent="0.35">
      <c r="A24" s="22" t="s">
        <v>37</v>
      </c>
      <c r="B24" s="23">
        <f>'[1]P1 Presupuesto Aprobado'!B26</f>
        <v>24014830</v>
      </c>
      <c r="C24" s="23">
        <f>'[1]P1 Presupuesto Aprobado'!C26</f>
        <v>32335911</v>
      </c>
      <c r="D24" s="23">
        <f>'[1]P3 Ejecucion '!D26</f>
        <v>59000</v>
      </c>
      <c r="E24" s="23">
        <f>'[1]P3 Ejecucion '!E26</f>
        <v>303670</v>
      </c>
      <c r="F24" s="23">
        <f>'[1]P3 Ejecucion '!F26</f>
        <v>403600</v>
      </c>
      <c r="G24" s="23">
        <f>'[1]P3 Ejecucion '!G26</f>
        <v>3403874.78</v>
      </c>
      <c r="H24" s="23">
        <f>'[1]P3 Ejecucion '!H26</f>
        <v>1817249.7000000002</v>
      </c>
      <c r="I24" s="23">
        <f>'[1]P3 Ejecucion '!I26</f>
        <v>1672229</v>
      </c>
      <c r="J24" s="23">
        <f>'[1]P3 Ejecucion '!J26</f>
        <v>4613290.4400000004</v>
      </c>
      <c r="K24" s="23">
        <f>'[1]P3 Ejecucion '!K26</f>
        <v>65345.96</v>
      </c>
      <c r="L24" s="23">
        <f>'[1]P3 Ejecucion '!L26</f>
        <v>5003103.05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17341362.930000003</v>
      </c>
    </row>
    <row r="25" spans="1:16" x14ac:dyDescent="0.35">
      <c r="A25" s="22" t="s">
        <v>38</v>
      </c>
      <c r="B25" s="23">
        <f>'[1]P1 Presupuesto Aprobado'!B27</f>
        <v>2700000</v>
      </c>
      <c r="C25" s="23">
        <f>'[1]P1 Presupuesto Aprobado'!C27</f>
        <v>2301712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965712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86081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1051793</v>
      </c>
    </row>
    <row r="26" spans="1:16" x14ac:dyDescent="0.35">
      <c r="A26" s="25" t="s">
        <v>39</v>
      </c>
      <c r="B26" s="21">
        <f>'[1]P1 Presupuesto Aprobado'!B28</f>
        <v>218709073</v>
      </c>
      <c r="C26" s="21">
        <f>'[1]P1 Presupuesto Aprobado'!C28</f>
        <v>304119377.48000002</v>
      </c>
      <c r="D26" s="21">
        <f>'[1]P3 Ejecucion '!D28</f>
        <v>0</v>
      </c>
      <c r="E26" s="21">
        <f>'[1]P3 Ejecucion '!E28</f>
        <v>1953726.86</v>
      </c>
      <c r="F26" s="21">
        <f>'[1]P3 Ejecucion '!F28</f>
        <v>295214.3</v>
      </c>
      <c r="G26" s="21">
        <f>'[1]P3 Ejecucion '!G28</f>
        <v>3356767.9800000004</v>
      </c>
      <c r="H26" s="21">
        <f>'[1]P3 Ejecucion '!H28</f>
        <v>4360338.0999999996</v>
      </c>
      <c r="I26" s="21">
        <f>'[1]P3 Ejecucion '!I28</f>
        <v>12470004.59</v>
      </c>
      <c r="J26" s="21">
        <f>'[1]P3 Ejecucion '!J28</f>
        <v>67040520</v>
      </c>
      <c r="K26" s="21">
        <f>'[1]P3 Ejecucion '!K28</f>
        <v>252255.68</v>
      </c>
      <c r="L26" s="21">
        <f>'[1]P3 Ejecucion '!L28</f>
        <v>1899110.09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9">
        <f t="shared" ref="P26" si="3">P27+P28+P29+P30+P31+P32+P33+P34+P35</f>
        <v>91627937.600000009</v>
      </c>
    </row>
    <row r="27" spans="1:16" x14ac:dyDescent="0.35">
      <c r="A27" s="26" t="s">
        <v>40</v>
      </c>
      <c r="B27" s="27">
        <f>'[1]P1 Presupuesto Aprobado'!B29</f>
        <v>70336804</v>
      </c>
      <c r="C27" s="27">
        <f>'[1]P1 Presupuesto Aprobado'!C29</f>
        <v>52395967.439999998</v>
      </c>
      <c r="D27" s="27">
        <f>'[1]P3 Ejecucion '!D29</f>
        <v>0</v>
      </c>
      <c r="E27" s="27">
        <f>'[1]P3 Ejecucion '!E29</f>
        <v>6438</v>
      </c>
      <c r="F27" s="27">
        <f>'[1]P3 Ejecucion '!F29</f>
        <v>95930</v>
      </c>
      <c r="G27" s="27">
        <f>'[1]P3 Ejecucion '!G29</f>
        <v>243139.58</v>
      </c>
      <c r="H27" s="27">
        <f>'[1]P3 Ejecucion '!H29</f>
        <v>6380</v>
      </c>
      <c r="I27" s="27">
        <f>'[1]P3 Ejecucion '!I29</f>
        <v>3773071.15</v>
      </c>
      <c r="J27" s="27">
        <f>'[1]P3 Ejecucion '!J29</f>
        <v>1275939.17</v>
      </c>
      <c r="K27" s="27">
        <f>'[1]P3 Ejecucion '!K29</f>
        <v>0</v>
      </c>
      <c r="L27" s="27">
        <f>'[1]P3 Ejecucion '!L29</f>
        <v>494084.09</v>
      </c>
      <c r="M27" s="27">
        <f>'[1]P3 Ejecucion '!M29</f>
        <v>0</v>
      </c>
      <c r="N27" s="27">
        <f>'[1]P3 Ejecucion '!N29</f>
        <v>0</v>
      </c>
      <c r="O27" s="27">
        <f>'[1]P3 Ejecucion '!O29</f>
        <v>0</v>
      </c>
      <c r="P27" s="28">
        <f t="shared" si="1"/>
        <v>5894981.9900000002</v>
      </c>
    </row>
    <row r="28" spans="1:16" x14ac:dyDescent="0.35">
      <c r="A28" s="26" t="s">
        <v>41</v>
      </c>
      <c r="B28" s="27">
        <f>'[1]P1 Presupuesto Aprobado'!B30</f>
        <v>11890742</v>
      </c>
      <c r="C28" s="27">
        <f>'[1]P1 Presupuesto Aprobado'!C30</f>
        <v>5138127</v>
      </c>
      <c r="D28" s="27">
        <f>'[1]P3 Ejecucion '!D30</f>
        <v>0</v>
      </c>
      <c r="E28" s="27">
        <f>'[1]P3 Ejecucion '!E30</f>
        <v>0</v>
      </c>
      <c r="F28" s="27">
        <f>'[1]P3 Ejecucion '!F30</f>
        <v>0</v>
      </c>
      <c r="G28" s="27">
        <f>'[1]P3 Ejecucion '!G30</f>
        <v>10030</v>
      </c>
      <c r="H28" s="27">
        <f>'[1]P3 Ejecucion '!H30</f>
        <v>540792.81999999995</v>
      </c>
      <c r="I28" s="27">
        <f>'[1]P3 Ejecucion '!I30</f>
        <v>0</v>
      </c>
      <c r="J28" s="27">
        <f>'[1]P3 Ejecucion '!J30</f>
        <v>0</v>
      </c>
      <c r="K28" s="27">
        <f>'[1]P3 Ejecucion '!K30</f>
        <v>147500</v>
      </c>
      <c r="L28" s="27">
        <f>'[1]P3 Ejecucion '!L30</f>
        <v>877920</v>
      </c>
      <c r="M28" s="27">
        <f>'[1]P3 Ejecucion '!M30</f>
        <v>0</v>
      </c>
      <c r="N28" s="27">
        <f>'[1]P3 Ejecucion '!N30</f>
        <v>0</v>
      </c>
      <c r="O28" s="27">
        <f>'[1]P3 Ejecucion '!O30</f>
        <v>0</v>
      </c>
      <c r="P28" s="28">
        <f t="shared" si="1"/>
        <v>1576242.8199999998</v>
      </c>
    </row>
    <row r="29" spans="1:16" x14ac:dyDescent="0.35">
      <c r="A29" s="26" t="s">
        <v>42</v>
      </c>
      <c r="B29" s="27">
        <f>'[1]P1 Presupuesto Aprobado'!B31</f>
        <v>744380</v>
      </c>
      <c r="C29" s="27">
        <f>'[1]P1 Presupuesto Aprobado'!C31</f>
        <v>982663</v>
      </c>
      <c r="D29" s="27">
        <f>'[1]P3 Ejecucion '!D31</f>
        <v>0</v>
      </c>
      <c r="E29" s="27">
        <f>'[1]P3 Ejecucion '!E31</f>
        <v>0</v>
      </c>
      <c r="F29" s="27">
        <f>'[1]P3 Ejecucion '!F31</f>
        <v>0</v>
      </c>
      <c r="G29" s="27">
        <f>'[1]P3 Ejecucion '!G31</f>
        <v>157382.5</v>
      </c>
      <c r="H29" s="27">
        <f>'[1]P3 Ejecucion '!H31</f>
        <v>186451.8</v>
      </c>
      <c r="I29" s="27">
        <f>'[1]P3 Ejecucion '!I31</f>
        <v>0</v>
      </c>
      <c r="J29" s="27">
        <f>'[1]P3 Ejecucion '!J31</f>
        <v>0</v>
      </c>
      <c r="K29" s="27">
        <f>'[1]P3 Ejecucion '!K31</f>
        <v>76789.679999999993</v>
      </c>
      <c r="L29" s="27">
        <f>'[1]P3 Ejecucion '!L31</f>
        <v>0</v>
      </c>
      <c r="M29" s="27">
        <f>'[1]P3 Ejecucion '!M31</f>
        <v>0</v>
      </c>
      <c r="N29" s="27">
        <f>'[1]P3 Ejecucion '!N31</f>
        <v>0</v>
      </c>
      <c r="O29" s="27">
        <f>'[1]P3 Ejecucion '!O31</f>
        <v>0</v>
      </c>
      <c r="P29" s="28">
        <f t="shared" si="1"/>
        <v>420623.98</v>
      </c>
    </row>
    <row r="30" spans="1:16" x14ac:dyDescent="0.35">
      <c r="A30" s="26" t="s">
        <v>43</v>
      </c>
      <c r="B30" s="27">
        <f>'[1]P1 Presupuesto Aprobado'!B32</f>
        <v>0</v>
      </c>
      <c r="C30" s="27">
        <f>'[1]P1 Presupuesto Aprobado'!C32</f>
        <v>0</v>
      </c>
      <c r="D30" s="27">
        <f>'[1]P3 Ejecucion '!D32</f>
        <v>0</v>
      </c>
      <c r="E30" s="27">
        <f>'[1]P3 Ejecucion '!E32</f>
        <v>0</v>
      </c>
      <c r="F30" s="27">
        <f>'[1]P3 Ejecucion '!F32</f>
        <v>0</v>
      </c>
      <c r="G30" s="27">
        <f>'[1]P3 Ejecucion '!G32</f>
        <v>0</v>
      </c>
      <c r="H30" s="27">
        <f>'[1]P3 Ejecucion '!H32</f>
        <v>0</v>
      </c>
      <c r="I30" s="27">
        <f>'[1]P3 Ejecucion '!I32</f>
        <v>0</v>
      </c>
      <c r="J30" s="27">
        <f>'[1]P3 Ejecucion '!J32</f>
        <v>0</v>
      </c>
      <c r="K30" s="27">
        <f>'[1]P3 Ejecucion '!K32</f>
        <v>0</v>
      </c>
      <c r="L30" s="27">
        <f>'[1]P3 Ejecucion '!L32</f>
        <v>0</v>
      </c>
      <c r="M30" s="27">
        <f>'[1]P3 Ejecucion '!M32</f>
        <v>0</v>
      </c>
      <c r="N30" s="27">
        <f>'[1]P3 Ejecucion '!N32</f>
        <v>0</v>
      </c>
      <c r="O30" s="27">
        <f>'[1]P3 Ejecucion '!O32</f>
        <v>0</v>
      </c>
      <c r="P30" s="28">
        <f t="shared" si="1"/>
        <v>0</v>
      </c>
    </row>
    <row r="31" spans="1:16" x14ac:dyDescent="0.35">
      <c r="A31" s="26" t="s">
        <v>44</v>
      </c>
      <c r="B31" s="27">
        <f>'[1]P1 Presupuesto Aprobado'!B33</f>
        <v>593400</v>
      </c>
      <c r="C31" s="27">
        <f>'[1]P1 Presupuesto Aprobado'!C33</f>
        <v>1349400</v>
      </c>
      <c r="D31" s="27">
        <f>'[1]P3 Ejecucion '!D33</f>
        <v>0</v>
      </c>
      <c r="E31" s="27">
        <f>'[1]P3 Ejecucion '!E33</f>
        <v>0</v>
      </c>
      <c r="F31" s="27">
        <f>'[1]P3 Ejecucion '!F33</f>
        <v>0</v>
      </c>
      <c r="G31" s="27">
        <f>'[1]P3 Ejecucion '!G33</f>
        <v>0</v>
      </c>
      <c r="H31" s="27">
        <f>'[1]P3 Ejecucion '!H33</f>
        <v>214760</v>
      </c>
      <c r="I31" s="27">
        <f>'[1]P3 Ejecucion '!I33</f>
        <v>576595.19999999995</v>
      </c>
      <c r="J31" s="27">
        <f>'[1]P3 Ejecucion '!J33</f>
        <v>0</v>
      </c>
      <c r="K31" s="27">
        <f>'[1]P3 Ejecucion '!K33</f>
        <v>0</v>
      </c>
      <c r="L31" s="27">
        <f>'[1]P3 Ejecucion '!L33</f>
        <v>0</v>
      </c>
      <c r="M31" s="27">
        <f>'[1]P3 Ejecucion '!M33</f>
        <v>0</v>
      </c>
      <c r="N31" s="27">
        <f>'[1]P3 Ejecucion '!N33</f>
        <v>0</v>
      </c>
      <c r="O31" s="27">
        <f>'[1]P3 Ejecucion '!O33</f>
        <v>0</v>
      </c>
      <c r="P31" s="28">
        <f t="shared" si="1"/>
        <v>791355.2</v>
      </c>
    </row>
    <row r="32" spans="1:16" ht="29" x14ac:dyDescent="0.35">
      <c r="A32" s="26" t="s">
        <v>45</v>
      </c>
      <c r="B32" s="27">
        <f>'[1]P1 Presupuesto Aprobado'!B34</f>
        <v>28302372</v>
      </c>
      <c r="C32" s="27">
        <f>'[1]P1 Presupuesto Aprobado'!C34</f>
        <v>72779176.719999999</v>
      </c>
      <c r="D32" s="27">
        <f>'[1]P3 Ejecucion '!D34</f>
        <v>0</v>
      </c>
      <c r="E32" s="27">
        <f>'[1]P3 Ejecucion '!E34</f>
        <v>0</v>
      </c>
      <c r="F32" s="27">
        <f>'[1]P3 Ejecucion '!F34</f>
        <v>62982.5</v>
      </c>
      <c r="G32" s="27">
        <f>'[1]P3 Ejecucion '!G34</f>
        <v>34833.599999999999</v>
      </c>
      <c r="H32" s="27">
        <f>'[1]P3 Ejecucion '!H34</f>
        <v>23034.78</v>
      </c>
      <c r="I32" s="27">
        <f>'[1]P3 Ejecucion '!I34</f>
        <v>2402447.48</v>
      </c>
      <c r="J32" s="27">
        <f>'[1]P3 Ejecucion '!J34</f>
        <v>359296.43</v>
      </c>
      <c r="K32" s="27">
        <f>'[1]P3 Ejecucion '!K34</f>
        <v>0</v>
      </c>
      <c r="L32" s="27">
        <f>'[1]P3 Ejecucion '!L34</f>
        <v>0</v>
      </c>
      <c r="M32" s="27">
        <f>'[1]P3 Ejecucion '!M34</f>
        <v>0</v>
      </c>
      <c r="N32" s="27">
        <f>'[1]P3 Ejecucion '!N34</f>
        <v>0</v>
      </c>
      <c r="O32" s="27">
        <f>'[1]P3 Ejecucion '!O34</f>
        <v>0</v>
      </c>
      <c r="P32" s="28">
        <f t="shared" si="1"/>
        <v>2882594.79</v>
      </c>
    </row>
    <row r="33" spans="1:16" ht="29" x14ac:dyDescent="0.35">
      <c r="A33" s="22" t="s">
        <v>46</v>
      </c>
      <c r="B33" s="23">
        <f>'[1]P1 Presupuesto Aprobado'!B35</f>
        <v>33806760</v>
      </c>
      <c r="C33" s="23">
        <f>'[1]P1 Presupuesto Aprobado'!C35</f>
        <v>19449110.359999999</v>
      </c>
      <c r="D33" s="23">
        <f>'[1]P3 Ejecucion '!D35</f>
        <v>0</v>
      </c>
      <c r="E33" s="23">
        <f>'[1]P3 Ejecucion '!E35</f>
        <v>1947288.86</v>
      </c>
      <c r="F33" s="23">
        <f>'[1]P3 Ejecucion '!F35</f>
        <v>0</v>
      </c>
      <c r="G33" s="23">
        <f>'[1]P3 Ejecucion '!G35</f>
        <v>2569518.6</v>
      </c>
      <c r="H33" s="23">
        <f>'[1]P3 Ejecucion '!H35</f>
        <v>1788982.66</v>
      </c>
      <c r="I33" s="23">
        <f>'[1]P3 Ejecucion '!I35</f>
        <v>4079069</v>
      </c>
      <c r="J33" s="23">
        <f>'[1]P3 Ejecucion '!J35</f>
        <v>207827.5</v>
      </c>
      <c r="K33" s="23">
        <f>'[1]P3 Ejecucion '!K35</f>
        <v>0</v>
      </c>
      <c r="L33" s="23">
        <f>'[1]P3 Ejecucion '!L35</f>
        <v>59000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10651686.620000001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73034615</v>
      </c>
      <c r="C35" s="23">
        <f>'[1]P1 Presupuesto Aprobado'!C37</f>
        <v>152024932.96000001</v>
      </c>
      <c r="D35" s="23">
        <f>'[1]P3 Ejecucion '!D37</f>
        <v>0</v>
      </c>
      <c r="E35" s="23">
        <f>'[1]P3 Ejecucion '!E37</f>
        <v>0</v>
      </c>
      <c r="F35" s="23">
        <f>'[1]P3 Ejecucion '!F37</f>
        <v>136301.79999999999</v>
      </c>
      <c r="G35" s="23">
        <f>'[1]P3 Ejecucion '!G37</f>
        <v>341863.7</v>
      </c>
      <c r="H35" s="23">
        <f>'[1]P3 Ejecucion '!H37</f>
        <v>1599936.04</v>
      </c>
      <c r="I35" s="23">
        <f>'[1]P3 Ejecucion '!I37</f>
        <v>1638821.76</v>
      </c>
      <c r="J35" s="23">
        <f>'[1]P3 Ejecucion '!J37</f>
        <v>65197456.899999999</v>
      </c>
      <c r="K35" s="23">
        <f>'[1]P3 Ejecucion '!K37</f>
        <v>27966</v>
      </c>
      <c r="L35" s="23">
        <f>'[1]P3 Ejecucion '!L37</f>
        <v>468106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69410452.200000003</v>
      </c>
    </row>
    <row r="36" spans="1:16" x14ac:dyDescent="0.35">
      <c r="A36" s="25" t="s">
        <v>49</v>
      </c>
      <c r="B36" s="21">
        <f>'[1]P1 Presupuesto Aprobado'!B38</f>
        <v>3200000</v>
      </c>
      <c r="C36" s="21">
        <f>'[1]P1 Presupuesto Aprobado'!C38</f>
        <v>4118000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506547.06</v>
      </c>
      <c r="H36" s="21">
        <f>'[1]P3 Ejecucion '!H38</f>
        <v>618545.23</v>
      </c>
      <c r="I36" s="21">
        <f>'[1]P3 Ejecucion '!I38</f>
        <v>64001.96</v>
      </c>
      <c r="J36" s="21">
        <f>'[1]P3 Ejecucion '!J38</f>
        <v>621406.38</v>
      </c>
      <c r="K36" s="21">
        <f>'[1]P3 Ejecucion '!K38</f>
        <v>204087.1</v>
      </c>
      <c r="L36" s="21">
        <f>'[1]P3 Ejecucion '!L38</f>
        <v>258612.81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9">
        <f t="shared" ref="P36" si="4">P37+P38+P39+P40+P41+P42+P43</f>
        <v>2273200.54</v>
      </c>
    </row>
    <row r="37" spans="1:16" x14ac:dyDescent="0.35">
      <c r="A37" s="22" t="s">
        <v>50</v>
      </c>
      <c r="B37" s="23">
        <f>'[1]P1 Presupuesto Aprobado'!B39</f>
        <v>3200000</v>
      </c>
      <c r="C37" s="23">
        <f>'[1]P1 Presupuesto Aprobado'!C39</f>
        <v>4118000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506547.06</v>
      </c>
      <c r="H37" s="23">
        <f>'[1]P3 Ejecucion '!H39</f>
        <v>618545.23</v>
      </c>
      <c r="I37" s="23">
        <f>'[1]P3 Ejecucion '!I39</f>
        <v>64001.96</v>
      </c>
      <c r="J37" s="23">
        <f>'[1]P3 Ejecucion '!J39</f>
        <v>621406.38</v>
      </c>
      <c r="K37" s="23">
        <f>'[1]P3 Ejecucion '!K39</f>
        <v>204087.1</v>
      </c>
      <c r="L37" s="23">
        <f>'[1]P3 Ejecucion '!L39</f>
        <v>258612.81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2273200.54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7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7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x14ac:dyDescent="0.35">
      <c r="A52" s="25" t="s">
        <v>65</v>
      </c>
      <c r="B52" s="21">
        <f>'[1]P1 Presupuesto Aprobado'!B54</f>
        <v>52441034</v>
      </c>
      <c r="C52" s="21">
        <f>'[1]P1 Presupuesto Aprobado'!C54</f>
        <v>50725204.460000001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491446.4</v>
      </c>
      <c r="H52" s="21">
        <f>'[1]P3 Ejecucion '!H54</f>
        <v>1666038.0699999998</v>
      </c>
      <c r="I52" s="21">
        <f>'[1]P3 Ejecucion '!I54</f>
        <v>614190</v>
      </c>
      <c r="J52" s="21">
        <f>'[1]P3 Ejecucion '!J54</f>
        <v>6036789.0800000001</v>
      </c>
      <c r="K52" s="21">
        <f>'[1]P3 Ejecucion '!K54</f>
        <v>421838.2</v>
      </c>
      <c r="L52" s="21">
        <f>'[1]P3 Ejecucion '!L54</f>
        <v>11982009.460000001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9">
        <f t="shared" ref="P52" si="6">P53+P54+P55+P56+P57+P58+P59+P60+P61</f>
        <v>21212311.209999997</v>
      </c>
    </row>
    <row r="53" spans="1:16" x14ac:dyDescent="0.35">
      <c r="A53" s="22" t="s">
        <v>66</v>
      </c>
      <c r="B53" s="23">
        <f>'[1]P1 Presupuesto Aprobado'!B55</f>
        <v>37128541</v>
      </c>
      <c r="C53" s="23">
        <f>'[1]P1 Presupuesto Aprobado'!C55</f>
        <v>27636388.699999999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491446.4</v>
      </c>
      <c r="H53" s="23">
        <f>'[1]P3 Ejecucion '!H55</f>
        <v>1383024.9</v>
      </c>
      <c r="I53" s="23">
        <f>'[1]P3 Ejecucion '!I55</f>
        <v>446689</v>
      </c>
      <c r="J53" s="23">
        <f>'[1]P3 Ejecucion '!J55</f>
        <v>5308325.82</v>
      </c>
      <c r="K53" s="23">
        <f>'[1]P3 Ejecucion '!K55</f>
        <v>421838.2</v>
      </c>
      <c r="L53" s="23">
        <f>'[1]P3 Ejecucion '!L55</f>
        <v>9268329.4700000007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17319653.789999999</v>
      </c>
    </row>
    <row r="54" spans="1:16" ht="29" x14ac:dyDescent="0.35">
      <c r="A54" s="22" t="s">
        <v>67</v>
      </c>
      <c r="B54" s="23">
        <f>'[1]P1 Presupuesto Aprobado'!B56</f>
        <v>4767166</v>
      </c>
      <c r="C54" s="23">
        <f>'[1]P1 Presupuesto Aprobado'!C56</f>
        <v>7773418.79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471366.34</v>
      </c>
      <c r="K54" s="23">
        <f>'[1]P3 Ejecucion '!K56</f>
        <v>0</v>
      </c>
      <c r="L54" s="23">
        <f>'[1]P3 Ejecucion '!L56</f>
        <v>1441180.02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1912546.36</v>
      </c>
    </row>
    <row r="55" spans="1:16" x14ac:dyDescent="0.35">
      <c r="A55" s="22" t="s">
        <v>68</v>
      </c>
      <c r="B55" s="23">
        <f>'[1]P1 Presupuesto Aprobado'!B57</f>
        <v>7286000</v>
      </c>
      <c r="C55" s="23">
        <f>'[1]P1 Presupuesto Aprobado'!C57</f>
        <v>931915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231914.45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630000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861914.45</v>
      </c>
    </row>
    <row r="56" spans="1:16" ht="29" x14ac:dyDescent="0.35">
      <c r="A56" s="22" t="s">
        <v>69</v>
      </c>
      <c r="B56" s="23">
        <f>'[1]P1 Presupuesto Aprobado'!B58</f>
        <v>70000</v>
      </c>
      <c r="C56" s="23">
        <f>'[1]P1 Presupuesto Aprobado'!C58</f>
        <v>11507032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2266600</v>
      </c>
      <c r="C57" s="23">
        <f>'[1]P1 Presupuesto Aprobado'!C59</f>
        <v>1924022.97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51098.720000000001</v>
      </c>
      <c r="I57" s="23">
        <f>'[1]P3 Ejecucion '!I59</f>
        <v>0</v>
      </c>
      <c r="J57" s="23">
        <f>'[1]P3 Ejecucion '!J59</f>
        <v>257096.92</v>
      </c>
      <c r="K57" s="23">
        <f>'[1]P3 Ejecucion '!K59</f>
        <v>0</v>
      </c>
      <c r="L57" s="23">
        <f>'[1]P3 Ejecucion '!L59</f>
        <v>642499.97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950695.61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74700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922727</v>
      </c>
      <c r="C60" s="23">
        <f>'[1]P1 Presupuesto Aprobado'!C62</f>
        <v>877727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167501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167501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21126885</v>
      </c>
      <c r="C62" s="21">
        <f>'[1]P1 Presupuesto Aprobado'!C64</f>
        <v>26826885</v>
      </c>
      <c r="D62" s="21">
        <f>'[1]P3 Ejecucion '!D64</f>
        <v>0</v>
      </c>
      <c r="E62" s="21">
        <f>'[1]P3 Ejecucion '!E64</f>
        <v>0</v>
      </c>
      <c r="F62" s="21">
        <f>'[1]P3 Ejecucion '!F64</f>
        <v>1999676.52</v>
      </c>
      <c r="G62" s="21">
        <f>'[1]P3 Ejecucion '!G64</f>
        <v>1005801.5</v>
      </c>
      <c r="H62" s="21">
        <f>'[1]P3 Ejecucion '!H64</f>
        <v>0</v>
      </c>
      <c r="I62" s="21">
        <f>'[1]P3 Ejecucion '!I64</f>
        <v>0</v>
      </c>
      <c r="J62" s="21">
        <f>'[1]P3 Ejecucion '!J64</f>
        <v>6706117.8899999997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9">
        <f t="shared" ref="P62" si="7">P63+P64+P65+P66</f>
        <v>9711595.9100000001</v>
      </c>
    </row>
    <row r="63" spans="1:16" x14ac:dyDescent="0.35">
      <c r="A63" s="22" t="s">
        <v>76</v>
      </c>
      <c r="B63" s="23">
        <f>'[1]P1 Presupuesto Aprobado'!B65</f>
        <v>21126885</v>
      </c>
      <c r="C63" s="23">
        <f>'[1]P1 Presupuesto Aprobado'!C65</f>
        <v>24526885</v>
      </c>
      <c r="D63" s="23">
        <f>'[1]P3 Ejecucion '!D65</f>
        <v>0</v>
      </c>
      <c r="E63" s="23">
        <f>'[1]P3 Ejecucion '!E65</f>
        <v>0</v>
      </c>
      <c r="F63" s="23">
        <f>'[1]P3 Ejecucion '!F65</f>
        <v>1999676.52</v>
      </c>
      <c r="G63" s="23">
        <f>'[1]P3 Ejecucion '!G65</f>
        <v>1005801.5</v>
      </c>
      <c r="H63" s="23">
        <f>'[1]P3 Ejecucion '!H65</f>
        <v>0</v>
      </c>
      <c r="I63" s="23">
        <f>'[1]P3 Ejecucion '!I65</f>
        <v>0</v>
      </c>
      <c r="J63" s="23">
        <f>'[1]P3 Ejecucion '!J65</f>
        <v>6706117.8899999997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9711595.9100000001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2300000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9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3389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3388.68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4">
        <f t="shared" si="1"/>
        <v>3388.68</v>
      </c>
    </row>
    <row r="71" spans="1:16" x14ac:dyDescent="0.35">
      <c r="A71" s="22" t="s">
        <v>84</v>
      </c>
      <c r="B71" s="30"/>
      <c r="C71" s="21">
        <f>'[1]P1 Presupuesto Aprobado'!C73</f>
        <v>0</v>
      </c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1">
        <f>'[1]P3 Ejecucion '!J73</f>
        <v>0</v>
      </c>
      <c r="K71" s="21">
        <f>'[1]P3 Ejecucion '!K73</f>
        <v>0</v>
      </c>
      <c r="L71" s="21">
        <f>'[1]P3 Ejecucion '!L73</f>
        <v>0</v>
      </c>
      <c r="M71" s="21">
        <f>'[1]P3 Ejecucion '!M73</f>
        <v>0</v>
      </c>
      <c r="N71" s="21">
        <f>'[1]P3 Ejecucion '!N73</f>
        <v>0</v>
      </c>
      <c r="O71" s="21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1">
        <f>'[1]P1 Presupuesto Aprobado'!C74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1">
        <f>'[1]P3 Ejecucion '!J74</f>
        <v>0</v>
      </c>
      <c r="K72" s="21">
        <f>'[1]P3 Ejecucion '!K74</f>
        <v>0</v>
      </c>
      <c r="L72" s="21">
        <f>'[1]P3 Ejecucion '!L74</f>
        <v>0</v>
      </c>
      <c r="M72" s="21">
        <f>'[1]P3 Ejecucion '!M74</f>
        <v>0</v>
      </c>
      <c r="N72" s="21">
        <f>'[1]P3 Ejecucion '!N74</f>
        <v>0</v>
      </c>
      <c r="O72" s="21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1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1">
        <f>'[1]P3 Ejecucion '!J75</f>
        <v>0</v>
      </c>
      <c r="K73" s="21">
        <f>'[1]P3 Ejecucion '!K75</f>
        <v>0</v>
      </c>
      <c r="L73" s="21">
        <f>'[1]P3 Ejecucion '!L75</f>
        <v>0</v>
      </c>
      <c r="M73" s="21">
        <f>'[1]P3 Ejecucion '!M75</f>
        <v>0</v>
      </c>
      <c r="N73" s="21">
        <f>'[1]P3 Ejecucion '!N75</f>
        <v>0</v>
      </c>
      <c r="O73" s="21">
        <f>'[1]P3 Ejecucion '!O75</f>
        <v>0</v>
      </c>
      <c r="P73" s="24">
        <f t="shared" si="1"/>
        <v>0</v>
      </c>
    </row>
    <row r="74" spans="1:16" ht="43.5" x14ac:dyDescent="0.35">
      <c r="A74" s="22" t="s">
        <v>87</v>
      </c>
      <c r="B74" s="23">
        <v>0</v>
      </c>
      <c r="C74" s="21">
        <f>'[1]P1 Presupuesto Aprobado'!C76</f>
        <v>3389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1">
        <f>'[1]P3 Ejecucion '!J76</f>
        <v>3388.68</v>
      </c>
      <c r="K74" s="21">
        <f>'[1]P3 Ejecucion '!K76</f>
        <v>0</v>
      </c>
      <c r="L74" s="21">
        <f>'[1]P3 Ejecucion '!L76</f>
        <v>0</v>
      </c>
      <c r="M74" s="21">
        <f>'[1]P3 Ejecucion '!M76</f>
        <v>0</v>
      </c>
      <c r="N74" s="21">
        <f>'[1]P3 Ejecucion '!N76</f>
        <v>0</v>
      </c>
      <c r="O74" s="21">
        <f>'[1]P3 Ejecucion '!O76</f>
        <v>0</v>
      </c>
      <c r="P74" s="24">
        <f t="shared" si="1"/>
        <v>3388.68</v>
      </c>
    </row>
    <row r="75" spans="1:16" x14ac:dyDescent="0.35">
      <c r="A75" s="18" t="s">
        <v>88</v>
      </c>
      <c r="B75" s="21">
        <f>B76+B79+B82</f>
        <v>0</v>
      </c>
      <c r="C75" s="21">
        <f>'[1]P1 Presupuesto Aprobado'!C77</f>
        <v>0</v>
      </c>
      <c r="D75" s="21">
        <f t="shared" ref="D75:I75" si="9">D76+D79+D82</f>
        <v>0</v>
      </c>
      <c r="E75" s="21">
        <f t="shared" si="9"/>
        <v>0</v>
      </c>
      <c r="F75" s="21">
        <f t="shared" si="9"/>
        <v>0</v>
      </c>
      <c r="G75" s="21">
        <f t="shared" si="9"/>
        <v>0</v>
      </c>
      <c r="H75" s="21">
        <f t="shared" si="9"/>
        <v>0</v>
      </c>
      <c r="I75" s="21">
        <f t="shared" si="9"/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24">
        <f t="shared" si="1"/>
        <v>0</v>
      </c>
    </row>
    <row r="76" spans="1:16" x14ac:dyDescent="0.35">
      <c r="A76" s="25" t="s">
        <v>89</v>
      </c>
      <c r="B76" s="21">
        <f>'[1]P1 Presupuesto Aprobado'!B78</f>
        <v>0</v>
      </c>
      <c r="C76" s="21">
        <f>'[1]P1 Presupuesto Aprobado'!C78</f>
        <v>0</v>
      </c>
      <c r="D76" s="21">
        <f>'[1]P3 Ejecucion '!D78</f>
        <v>0</v>
      </c>
      <c r="E76" s="21">
        <f>'[1]P3 Ejecucion '!E78</f>
        <v>0</v>
      </c>
      <c r="F76" s="21">
        <f>'[1]P3 Ejecucion '!F78</f>
        <v>0</v>
      </c>
      <c r="G76" s="21">
        <f>'[1]P3 Ejecucion '!G78</f>
        <v>0</v>
      </c>
      <c r="H76" s="21">
        <f>'[1]P3 Ejecucion '!H78</f>
        <v>0</v>
      </c>
      <c r="I76" s="21">
        <f>'[1]P3 Ejecucion '!I78</f>
        <v>0</v>
      </c>
      <c r="J76" s="21">
        <f>'[1]P3 Ejecucion '!J78</f>
        <v>0</v>
      </c>
      <c r="K76" s="21">
        <f>'[1]P3 Ejecucion '!K78</f>
        <v>0</v>
      </c>
      <c r="L76" s="21">
        <f>'[1]P3 Ejecucion '!L78</f>
        <v>0</v>
      </c>
      <c r="M76" s="21">
        <f>'[1]P3 Ejecucion '!M78</f>
        <v>0</v>
      </c>
      <c r="N76" s="21">
        <f>'[1]P3 Ejecucion '!N78</f>
        <v>0</v>
      </c>
      <c r="O76" s="21">
        <f>'[1]P3 Ejecucion '!O78</f>
        <v>0</v>
      </c>
      <c r="P76" s="24">
        <f t="shared" ref="P76:P83" si="10">SUM(D76:O76)</f>
        <v>0</v>
      </c>
    </row>
    <row r="77" spans="1:16" x14ac:dyDescent="0.35">
      <c r="A77" s="22" t="s">
        <v>90</v>
      </c>
      <c r="B77" s="23">
        <f>'[1]P1 Presupuesto Aprobado'!B79</f>
        <v>0</v>
      </c>
      <c r="C77" s="21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0"/>
        <v>0</v>
      </c>
    </row>
    <row r="78" spans="1:16" ht="29" x14ac:dyDescent="0.35">
      <c r="A78" s="22" t="s">
        <v>91</v>
      </c>
      <c r="B78" s="23">
        <f>'[1]P1 Presupuesto Aprobado'!B80</f>
        <v>0</v>
      </c>
      <c r="C78" s="21">
        <f>'[1]P1 Presupuesto Aprobado'!C80</f>
        <v>0</v>
      </c>
      <c r="D78" s="23">
        <f>'[1]P3 Ejecucion '!D80</f>
        <v>0</v>
      </c>
      <c r="E78" s="23">
        <f>'[1]P3 Ejecucion '!E80</f>
        <v>0</v>
      </c>
      <c r="F78" s="23">
        <f>'[1]P3 Ejecucion '!F80</f>
        <v>0</v>
      </c>
      <c r="G78" s="23">
        <f>'[1]P3 Ejecucion '!G80</f>
        <v>0</v>
      </c>
      <c r="H78" s="23">
        <f>'[1]P3 Ejecucion '!H80</f>
        <v>0</v>
      </c>
      <c r="I78" s="23">
        <f>'[1]P3 Ejecucion '!I80</f>
        <v>0</v>
      </c>
      <c r="J78" s="23">
        <f>'[1]P3 Ejecucion '!J80</f>
        <v>0</v>
      </c>
      <c r="K78" s="23">
        <f>'[1]P3 Ejecucion '!K80</f>
        <v>0</v>
      </c>
      <c r="L78" s="23">
        <f>'[1]P3 Ejecucion '!L80</f>
        <v>0</v>
      </c>
      <c r="M78" s="23">
        <f>'[1]P3 Ejecucion '!M80</f>
        <v>0</v>
      </c>
      <c r="N78" s="23">
        <f>'[1]P3 Ejecucion '!N80</f>
        <v>0</v>
      </c>
      <c r="O78" s="23">
        <f>'[1]P3 Ejecucion '!O80</f>
        <v>0</v>
      </c>
      <c r="P78" s="24">
        <f t="shared" si="10"/>
        <v>0</v>
      </c>
    </row>
    <row r="79" spans="1:16" x14ac:dyDescent="0.35">
      <c r="A79" s="25" t="s">
        <v>92</v>
      </c>
      <c r="B79" s="21">
        <f>'[1]P1 Presupuesto Aprobado'!B81</f>
        <v>0</v>
      </c>
      <c r="C79" s="21">
        <f>'[1]P1 Presupuesto Aprobado'!C81</f>
        <v>0</v>
      </c>
      <c r="D79" s="21">
        <f>'[1]P3 Ejecucion '!D81</f>
        <v>0</v>
      </c>
      <c r="E79" s="21">
        <f>'[1]P3 Ejecucion '!E81</f>
        <v>0</v>
      </c>
      <c r="F79" s="21">
        <f>'[1]P3 Ejecucion '!F81</f>
        <v>0</v>
      </c>
      <c r="G79" s="21">
        <f>'[1]P3 Ejecucion '!G81</f>
        <v>0</v>
      </c>
      <c r="H79" s="21">
        <f>'[1]P3 Ejecucion '!H81</f>
        <v>0</v>
      </c>
      <c r="I79" s="21">
        <f>'[1]P3 Ejecucion '!I81</f>
        <v>0</v>
      </c>
      <c r="J79" s="21">
        <f>'[1]P3 Ejecucion '!J81</f>
        <v>0</v>
      </c>
      <c r="K79" s="21">
        <f>'[1]P3 Ejecucion '!K81</f>
        <v>0</v>
      </c>
      <c r="L79" s="21">
        <f>'[1]P3 Ejecucion '!L81</f>
        <v>0</v>
      </c>
      <c r="M79" s="21">
        <f>'[1]P3 Ejecucion '!M81</f>
        <v>0</v>
      </c>
      <c r="N79" s="21">
        <f>'[1]P3 Ejecucion '!N81</f>
        <v>0</v>
      </c>
      <c r="O79" s="21">
        <f>'[1]P3 Ejecucion '!O81</f>
        <v>0</v>
      </c>
      <c r="P79" s="24">
        <f t="shared" si="10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0"/>
        <v>0</v>
      </c>
    </row>
    <row r="81" spans="1:16" x14ac:dyDescent="0.35">
      <c r="A81" s="22" t="s">
        <v>94</v>
      </c>
      <c r="B81" s="23">
        <f>'[1]P1 Presupuesto Aprobado'!B83</f>
        <v>0</v>
      </c>
      <c r="C81" s="23">
        <f>'[1]P1 Presupuesto Aprobado'!C83</f>
        <v>0</v>
      </c>
      <c r="D81" s="23">
        <f>'[1]P3 Ejecucion '!D83</f>
        <v>0</v>
      </c>
      <c r="E81" s="23">
        <f>'[1]P3 Ejecucion '!E83</f>
        <v>0</v>
      </c>
      <c r="F81" s="23">
        <f>'[1]P3 Ejecucion '!F83</f>
        <v>0</v>
      </c>
      <c r="G81" s="23">
        <f>'[1]P3 Ejecucion '!G83</f>
        <v>0</v>
      </c>
      <c r="H81" s="23">
        <f>'[1]P3 Ejecucion '!H83</f>
        <v>0</v>
      </c>
      <c r="I81" s="23">
        <f>'[1]P3 Ejecucion '!I83</f>
        <v>0</v>
      </c>
      <c r="J81" s="23">
        <f>'[1]P3 Ejecucion '!J83</f>
        <v>0</v>
      </c>
      <c r="K81" s="23">
        <f>'[1]P3 Ejecucion '!K83</f>
        <v>0</v>
      </c>
      <c r="L81" s="23">
        <f>'[1]P3 Ejecucion '!L83</f>
        <v>0</v>
      </c>
      <c r="M81" s="23">
        <f>'[1]P3 Ejecucion '!M83</f>
        <v>0</v>
      </c>
      <c r="N81" s="23">
        <f>'[1]P3 Ejecucion '!N83</f>
        <v>0</v>
      </c>
      <c r="O81" s="23">
        <f>'[1]P3 Ejecucion '!O83</f>
        <v>0</v>
      </c>
      <c r="P81" s="24">
        <f t="shared" si="10"/>
        <v>0</v>
      </c>
    </row>
    <row r="82" spans="1:16" x14ac:dyDescent="0.35">
      <c r="A82" s="25" t="s">
        <v>95</v>
      </c>
      <c r="B82" s="21">
        <f>'[1]P1 Presupuesto Aprobado'!B84</f>
        <v>0</v>
      </c>
      <c r="C82" s="21">
        <f>'[1]P1 Presupuesto Aprobado'!C84</f>
        <v>0</v>
      </c>
      <c r="D82" s="21">
        <f>'[1]P3 Ejecucion '!D84</f>
        <v>0</v>
      </c>
      <c r="E82" s="21">
        <f>'[1]P3 Ejecucion '!E84</f>
        <v>0</v>
      </c>
      <c r="F82" s="21">
        <f>'[1]P3 Ejecucion '!F84</f>
        <v>0</v>
      </c>
      <c r="G82" s="21">
        <f>'[1]P3 Ejecucion '!G84</f>
        <v>0</v>
      </c>
      <c r="H82" s="21">
        <f>'[1]P3 Ejecucion '!H84</f>
        <v>0</v>
      </c>
      <c r="I82" s="21">
        <f>'[1]P3 Ejecucion '!I84</f>
        <v>0</v>
      </c>
      <c r="J82" s="21">
        <f>'[1]P3 Ejecucion '!J84</f>
        <v>0</v>
      </c>
      <c r="K82" s="21">
        <f>'[1]P3 Ejecucion '!K84</f>
        <v>0</v>
      </c>
      <c r="L82" s="21">
        <f>'[1]P3 Ejecucion '!L84</f>
        <v>0</v>
      </c>
      <c r="M82" s="21">
        <f>'[1]P3 Ejecucion '!M84</f>
        <v>0</v>
      </c>
      <c r="N82" s="21">
        <f>'[1]P3 Ejecucion '!N84</f>
        <v>0</v>
      </c>
      <c r="O82" s="21">
        <f>'[1]P3 Ejecucion '!O84</f>
        <v>0</v>
      </c>
      <c r="P82" s="24">
        <f t="shared" si="10"/>
        <v>0</v>
      </c>
    </row>
    <row r="83" spans="1:16" x14ac:dyDescent="0.35">
      <c r="A83" s="22" t="s">
        <v>96</v>
      </c>
      <c r="B83" s="23">
        <f>'[1]P1 Presupuesto Aprobado'!B85</f>
        <v>0</v>
      </c>
      <c r="C83" s="23">
        <f>'[1]P1 Presupuesto Aprobado'!C85</f>
        <v>0</v>
      </c>
      <c r="D83" s="23">
        <f>'[1]P3 Ejecucion '!D85</f>
        <v>0</v>
      </c>
      <c r="E83" s="23">
        <f>'[1]P3 Ejecucion '!E85</f>
        <v>0</v>
      </c>
      <c r="F83" s="23">
        <f>'[1]P3 Ejecucion '!F85</f>
        <v>0</v>
      </c>
      <c r="G83" s="23">
        <f>'[1]P3 Ejecucion '!G85</f>
        <v>0</v>
      </c>
      <c r="H83" s="23">
        <f>'[1]P3 Ejecucion '!H85</f>
        <v>0</v>
      </c>
      <c r="I83" s="23">
        <f>'[1]P3 Ejecucion '!I85</f>
        <v>0</v>
      </c>
      <c r="J83" s="23">
        <f>'[1]P3 Ejecucion '!J85</f>
        <v>0</v>
      </c>
      <c r="K83" s="23">
        <f>'[1]P3 Ejecucion '!K85</f>
        <v>0</v>
      </c>
      <c r="L83" s="23">
        <f>'[1]P3 Ejecucion '!L85</f>
        <v>0</v>
      </c>
      <c r="M83" s="23">
        <f>'[1]P3 Ejecucion '!M85</f>
        <v>0</v>
      </c>
      <c r="N83" s="23">
        <f>'[1]P3 Ejecucion '!N85</f>
        <v>0</v>
      </c>
      <c r="O83" s="23">
        <f>'[1]P3 Ejecucion '!O85</f>
        <v>0</v>
      </c>
      <c r="P83" s="24">
        <f t="shared" si="10"/>
        <v>0</v>
      </c>
    </row>
    <row r="84" spans="1:16" x14ac:dyDescent="0.35">
      <c r="A84" s="31" t="s">
        <v>97</v>
      </c>
      <c r="B84" s="32">
        <f>B9+B75</f>
        <v>810352937</v>
      </c>
      <c r="C84" s="32">
        <f t="shared" ref="C84:P84" si="11">C9+C75</f>
        <v>915871539</v>
      </c>
      <c r="D84" s="32">
        <f t="shared" si="11"/>
        <v>26297339.990000002</v>
      </c>
      <c r="E84" s="32">
        <f t="shared" si="11"/>
        <v>27650847.23</v>
      </c>
      <c r="F84" s="32">
        <f t="shared" si="11"/>
        <v>40665970.609999999</v>
      </c>
      <c r="G84" s="32">
        <f t="shared" si="11"/>
        <v>51494210.720000006</v>
      </c>
      <c r="H84" s="32">
        <f t="shared" si="11"/>
        <v>56707630.68</v>
      </c>
      <c r="I84" s="32">
        <f t="shared" si="11"/>
        <v>56113033.639999993</v>
      </c>
      <c r="J84" s="32">
        <f t="shared" si="11"/>
        <v>122279520.8</v>
      </c>
      <c r="K84" s="32">
        <f t="shared" si="11"/>
        <v>25483389.870000001</v>
      </c>
      <c r="L84" s="32">
        <f t="shared" si="11"/>
        <v>64926840.790000007</v>
      </c>
      <c r="M84" s="32">
        <f t="shared" si="11"/>
        <v>0</v>
      </c>
      <c r="N84" s="32">
        <f t="shared" si="11"/>
        <v>0</v>
      </c>
      <c r="O84" s="32">
        <f t="shared" si="11"/>
        <v>0</v>
      </c>
      <c r="P84" s="32">
        <f t="shared" si="11"/>
        <v>471618784.33000004</v>
      </c>
    </row>
    <row r="85" spans="1:16" x14ac:dyDescent="0.35">
      <c r="A85" s="33" t="s">
        <v>98</v>
      </c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 ht="18.5" x14ac:dyDescent="0.45">
      <c r="A86" s="36"/>
      <c r="B86" s="37"/>
      <c r="C86" s="38"/>
      <c r="D86" s="37"/>
      <c r="E86" s="37"/>
      <c r="F86" s="37"/>
      <c r="G86" s="37"/>
      <c r="H86" s="37"/>
      <c r="I86" s="37"/>
      <c r="J86" s="37"/>
      <c r="K86" s="37"/>
      <c r="L86" s="39"/>
      <c r="M86" s="39"/>
      <c r="N86" s="40"/>
      <c r="O86" s="39"/>
      <c r="P86" s="39"/>
    </row>
    <row r="87" spans="1:16" x14ac:dyDescent="0.35">
      <c r="A87" s="41" t="s">
        <v>99</v>
      </c>
      <c r="B87" s="34"/>
      <c r="C87" s="34"/>
      <c r="D87" s="34"/>
      <c r="E87" s="34"/>
      <c r="F87" s="34"/>
      <c r="G87" s="34"/>
      <c r="H87" s="34"/>
      <c r="I87" s="42"/>
      <c r="J87" s="42"/>
      <c r="K87" s="42"/>
      <c r="L87" s="42"/>
      <c r="M87" s="42"/>
      <c r="N87" s="42"/>
      <c r="O87" s="42"/>
      <c r="P87" s="34"/>
    </row>
    <row r="88" spans="1:16" x14ac:dyDescent="0.35">
      <c r="A88" s="43" t="s">
        <v>100</v>
      </c>
      <c r="B88" s="44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3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5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 t="s">
        <v>106</v>
      </c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x14ac:dyDescent="0.35">
      <c r="A95" s="46"/>
      <c r="B95" s="44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1:16" ht="15" thickBot="1" x14ac:dyDescent="0.4">
      <c r="A96" s="47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24.5" thickBot="1" x14ac:dyDescent="0.4">
      <c r="A97" s="49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25" thickBot="1" x14ac:dyDescent="0.4">
      <c r="A98" s="50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ht="61" thickBot="1" x14ac:dyDescent="0.4">
      <c r="A99" s="51" t="s">
        <v>110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2"/>
      <c r="B102" s="53"/>
      <c r="C102" s="53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7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  <row r="104" spans="1:16" x14ac:dyDescent="0.35">
      <c r="A104" s="58" t="s">
        <v>112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5"/>
      <c r="N104" s="55"/>
      <c r="O104" s="55"/>
      <c r="P104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2025-10-03T16:37:16Z</dcterms:created>
  <dcterms:modified xsi:type="dcterms:W3CDTF">2025-10-03T16:38:26Z</dcterms:modified>
</cp:coreProperties>
</file>