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50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M74" i="1" s="1"/>
  <c r="L81" i="1"/>
  <c r="K81" i="1"/>
  <c r="J81" i="1"/>
  <c r="I81" i="1"/>
  <c r="I74" i="1" s="1"/>
  <c r="H81" i="1"/>
  <c r="G81" i="1"/>
  <c r="F81" i="1"/>
  <c r="E81" i="1"/>
  <c r="E74" i="1" s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L75" i="1"/>
  <c r="L74" i="1" s="1"/>
  <c r="K75" i="1"/>
  <c r="K74" i="1" s="1"/>
  <c r="J75" i="1"/>
  <c r="I75" i="1"/>
  <c r="H75" i="1"/>
  <c r="H74" i="1" s="1"/>
  <c r="G75" i="1"/>
  <c r="G74" i="1" s="1"/>
  <c r="F75" i="1"/>
  <c r="E75" i="1"/>
  <c r="D75" i="1"/>
  <c r="D74" i="1" s="1"/>
  <c r="C75" i="1"/>
  <c r="C74" i="1" s="1"/>
  <c r="B75" i="1"/>
  <c r="N74" i="1"/>
  <c r="J74" i="1"/>
  <c r="F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O45" i="1" s="1"/>
  <c r="O9" i="1" s="1"/>
  <c r="N47" i="1"/>
  <c r="M47" i="1"/>
  <c r="L47" i="1"/>
  <c r="K47" i="1"/>
  <c r="K45" i="1" s="1"/>
  <c r="K9" i="1" s="1"/>
  <c r="J47" i="1"/>
  <c r="I47" i="1"/>
  <c r="H47" i="1"/>
  <c r="G47" i="1"/>
  <c r="G45" i="1" s="1"/>
  <c r="G9" i="1" s="1"/>
  <c r="F47" i="1"/>
  <c r="E47" i="1"/>
  <c r="D47" i="1"/>
  <c r="B47" i="1"/>
  <c r="P46" i="1"/>
  <c r="O46" i="1"/>
  <c r="N46" i="1"/>
  <c r="N45" i="1" s="1"/>
  <c r="M46" i="1"/>
  <c r="M45" i="1" s="1"/>
  <c r="L46" i="1"/>
  <c r="K46" i="1"/>
  <c r="J46" i="1"/>
  <c r="J45" i="1" s="1"/>
  <c r="I46" i="1"/>
  <c r="I45" i="1" s="1"/>
  <c r="H46" i="1"/>
  <c r="G46" i="1"/>
  <c r="F46" i="1"/>
  <c r="F45" i="1" s="1"/>
  <c r="E46" i="1"/>
  <c r="E45" i="1" s="1"/>
  <c r="D46" i="1"/>
  <c r="C46" i="1"/>
  <c r="B46" i="1"/>
  <c r="B45" i="1" s="1"/>
  <c r="P45" i="1"/>
  <c r="L45" i="1"/>
  <c r="H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P28" i="1" s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P25" i="1" s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N9" i="1" s="1"/>
  <c r="N83" i="1" s="1"/>
  <c r="M16" i="1"/>
  <c r="L16" i="1"/>
  <c r="K16" i="1"/>
  <c r="J16" i="1"/>
  <c r="J9" i="1" s="1"/>
  <c r="J83" i="1" s="1"/>
  <c r="I16" i="1"/>
  <c r="H16" i="1"/>
  <c r="G16" i="1"/>
  <c r="F16" i="1"/>
  <c r="F9" i="1" s="1"/>
  <c r="F83" i="1" s="1"/>
  <c r="E16" i="1"/>
  <c r="D16" i="1"/>
  <c r="C16" i="1"/>
  <c r="B16" i="1"/>
  <c r="B9" i="1" s="1"/>
  <c r="B83" i="1" s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M9" i="1" s="1"/>
  <c r="M83" i="1" s="1"/>
  <c r="L10" i="1"/>
  <c r="L9" i="1" s="1"/>
  <c r="L83" i="1" s="1"/>
  <c r="K10" i="1"/>
  <c r="J10" i="1"/>
  <c r="I10" i="1"/>
  <c r="I9" i="1" s="1"/>
  <c r="I83" i="1" s="1"/>
  <c r="H10" i="1"/>
  <c r="H9" i="1" s="1"/>
  <c r="H83" i="1" s="1"/>
  <c r="G10" i="1"/>
  <c r="F10" i="1"/>
  <c r="E10" i="1"/>
  <c r="E9" i="1" s="1"/>
  <c r="E83" i="1" s="1"/>
  <c r="D10" i="1"/>
  <c r="D9" i="1" s="1"/>
  <c r="D83" i="1" s="1"/>
  <c r="C10" i="1"/>
  <c r="B10" i="1"/>
  <c r="C9" i="1"/>
  <c r="C83" i="1" s="1"/>
  <c r="P74" i="1" l="1"/>
  <c r="G83" i="1"/>
  <c r="K83" i="1"/>
  <c r="O83" i="1"/>
  <c r="P78" i="1"/>
  <c r="P16" i="1"/>
  <c r="P9" i="1" s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<sst xmlns="http://schemas.openxmlformats.org/spreadsheetml/2006/main" count="112" uniqueCount="112">
  <si>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</si>
  <si>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</si>
  <si>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</si>
  <si>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</si>
  <si>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</si>
  <si>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</si>
  <si>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</si>
  <si>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</si>
  <si>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</si>
  <si>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</si>
  <si>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</si>
  <si>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</si>
  <si>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</si>
  <si>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</si>
  <si>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</si>
  <si>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</si>
  <si>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</si>
  <si>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</si>
  <si>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</si>
  <si>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</si>
  <si>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</si>
  <si>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</si>
  <si>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</si>
  <si>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</si>
  <si>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</si>
  <si>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</si>
  <si>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</si>
  <si>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</si>
  <si>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</si>
  <si>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</si>
  <si>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</si>
  <si>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</si>
  <si>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</si>
  <si>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</si>
  <si>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</si>
  <si>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</si>
  <si>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</si>
  <si>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</si>
  <si>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</si>
  <si>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</si>
  <si>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</si>
  <si>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</si>
  <si>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</si>
  <si>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</si>
  <si>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</si>
  <si>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</si>
  <si>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</si>
  <si>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</si>
  <si>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</si>
  <si>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</si>
  <si>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</si>
  <si>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</si>
  <si>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</si>
  <si>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</si>
  <si>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</si>
  <si>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</si>
  <si>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</si>
  <si>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</si>
  <si>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</si>
  <si>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</si>
  <si>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</si>
  <si>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</si>
  <si>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</si>
  <si>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</si>
  <si>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</si>
  <si>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</si>
  <si>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</si>
  <si>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</si>
  <si>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</si>
  <si>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</si>
  <si>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</si>
  <si>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</si>
  <si>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</si>
  <si>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</si>
  <si>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</si>
  <si>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</si>
  <si>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</si>
  <si>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</si>
  <si>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</si>
  <si>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</si>
  <si>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</si>
  <si>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</si>
  <si>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</si>
  <si>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</si>
  <si>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</si>
  <si>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</si>
  <si>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</si>
  <si>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</si>
  <si>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</si>
  <si>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</si>
  <si>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</si>
  <si>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</si>
  <si>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</si>
  <si>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</si>
  <si>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</si>
  <si>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</si>
  <si>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</si>
  <si>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diciembre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</si>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</sst>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7418050" y="25400"/>
          <a:ext cx="161925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2425701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1635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06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405462392</v>
          </cell>
        </row>
        <row r="13">
          <cell r="B13">
            <v>322712213</v>
          </cell>
          <cell r="C13">
            <v>332617691</v>
          </cell>
        </row>
        <row r="14">
          <cell r="B14">
            <v>29493012</v>
          </cell>
          <cell r="C14">
            <v>36924401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35920300</v>
          </cell>
        </row>
        <row r="18">
          <cell r="B18">
            <v>91371145</v>
          </cell>
          <cell r="C18">
            <v>76903401.530000001</v>
          </cell>
        </row>
        <row r="19">
          <cell r="B19">
            <v>8120530</v>
          </cell>
          <cell r="C19">
            <v>9459406</v>
          </cell>
        </row>
        <row r="20">
          <cell r="B20">
            <v>2562000</v>
          </cell>
          <cell r="C20">
            <v>952415.76</v>
          </cell>
        </row>
        <row r="21">
          <cell r="B21">
            <v>2160000</v>
          </cell>
          <cell r="C21">
            <v>2286541.2000000002</v>
          </cell>
        </row>
        <row r="22">
          <cell r="B22">
            <v>0</v>
          </cell>
          <cell r="C22">
            <v>277991.03000000003</v>
          </cell>
        </row>
        <row r="23">
          <cell r="B23">
            <v>22498831</v>
          </cell>
          <cell r="C23">
            <v>22655679.949999999</v>
          </cell>
        </row>
        <row r="24">
          <cell r="B24">
            <v>2040965</v>
          </cell>
          <cell r="C24">
            <v>3138774.25</v>
          </cell>
        </row>
        <row r="25">
          <cell r="B25">
            <v>4929520</v>
          </cell>
          <cell r="C25">
            <v>4227124.78</v>
          </cell>
        </row>
        <row r="26">
          <cell r="B26">
            <v>41528110</v>
          </cell>
          <cell r="C26">
            <v>28099277.760000002</v>
          </cell>
        </row>
        <row r="27">
          <cell r="B27">
            <v>7531189</v>
          </cell>
          <cell r="C27">
            <v>5806190.7999999998</v>
          </cell>
        </row>
        <row r="28">
          <cell r="B28">
            <v>230987231</v>
          </cell>
          <cell r="C28">
            <v>222539701.24000001</v>
          </cell>
        </row>
        <row r="29">
          <cell r="B29">
            <v>78133435</v>
          </cell>
          <cell r="C29">
            <v>76788735.230000004</v>
          </cell>
        </row>
        <row r="30">
          <cell r="B30">
            <v>22729622</v>
          </cell>
          <cell r="C30">
            <v>7520963.9699999997</v>
          </cell>
        </row>
        <row r="31">
          <cell r="B31">
            <v>2078321</v>
          </cell>
          <cell r="C31">
            <v>1216107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1181069.08</v>
          </cell>
        </row>
        <row r="34">
          <cell r="B34">
            <v>26670921</v>
          </cell>
          <cell r="C34">
            <v>49748464.380000003</v>
          </cell>
        </row>
        <row r="35">
          <cell r="B35">
            <v>27824491</v>
          </cell>
          <cell r="C35">
            <v>17445731.719999999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68638629.859999999</v>
          </cell>
        </row>
        <row r="38">
          <cell r="B38">
            <v>9700000</v>
          </cell>
          <cell r="C38">
            <v>10306515.74</v>
          </cell>
        </row>
        <row r="39">
          <cell r="B39">
            <v>9700000</v>
          </cell>
          <cell r="C39">
            <v>10306515.74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59323318.890000001</v>
          </cell>
        </row>
        <row r="55">
          <cell r="B55">
            <v>51786276</v>
          </cell>
          <cell r="C55">
            <v>24281847.609999999</v>
          </cell>
        </row>
        <row r="56">
          <cell r="B56">
            <v>6036500</v>
          </cell>
          <cell r="C56">
            <v>3061826.6</v>
          </cell>
        </row>
        <row r="57">
          <cell r="B57">
            <v>9503200</v>
          </cell>
          <cell r="C57">
            <v>4455456.84</v>
          </cell>
        </row>
        <row r="58">
          <cell r="B58">
            <v>0</v>
          </cell>
          <cell r="C58">
            <v>24444396.199999999</v>
          </cell>
        </row>
        <row r="59">
          <cell r="B59">
            <v>4064640</v>
          </cell>
          <cell r="C59">
            <v>2699702.64</v>
          </cell>
        </row>
        <row r="60">
          <cell r="B60">
            <v>83700</v>
          </cell>
          <cell r="C60">
            <v>217047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0</v>
          </cell>
        </row>
        <row r="63">
          <cell r="B63">
            <v>0</v>
          </cell>
          <cell r="C63">
            <v>163042</v>
          </cell>
        </row>
        <row r="64">
          <cell r="B64">
            <v>17205750</v>
          </cell>
          <cell r="C64">
            <v>9512178</v>
          </cell>
        </row>
        <row r="65">
          <cell r="B65">
            <v>17205750</v>
          </cell>
          <cell r="C65">
            <v>9512178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24004294.760000002</v>
          </cell>
          <cell r="K12">
            <v>27576793.290000003</v>
          </cell>
          <cell r="L12">
            <v>21823213.850000001</v>
          </cell>
          <cell r="M12">
            <v>31430527.350000001</v>
          </cell>
          <cell r="N12">
            <v>29964421.380000003</v>
          </cell>
          <cell r="O12">
            <v>60950158.810000002</v>
          </cell>
          <cell r="P12">
            <v>398941953.51000005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20301948.920000002</v>
          </cell>
          <cell r="K13">
            <v>23898448.920000002</v>
          </cell>
          <cell r="L13">
            <v>18273502.510000002</v>
          </cell>
          <cell r="M13">
            <v>23537016.530000001</v>
          </cell>
          <cell r="N13">
            <v>18856448.920000002</v>
          </cell>
          <cell r="O13">
            <v>46733625.810000002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733800</v>
          </cell>
          <cell r="K14">
            <v>733800</v>
          </cell>
          <cell r="L14">
            <v>721300</v>
          </cell>
          <cell r="M14">
            <v>5018080</v>
          </cell>
          <cell r="N14">
            <v>8274594.6200000001</v>
          </cell>
          <cell r="O14">
            <v>11209294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2968545.84</v>
          </cell>
          <cell r="K17">
            <v>2944544.37</v>
          </cell>
          <cell r="L17">
            <v>2828411.34</v>
          </cell>
          <cell r="M17">
            <v>2875430.8199999989</v>
          </cell>
          <cell r="N17">
            <v>2833377.84</v>
          </cell>
          <cell r="O17">
            <v>3007239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6557369.5700000003</v>
          </cell>
          <cell r="J18">
            <v>4516453.43</v>
          </cell>
          <cell r="K18">
            <v>6028037.8700000001</v>
          </cell>
          <cell r="L18">
            <v>5238346.71</v>
          </cell>
          <cell r="M18">
            <v>6770326.9800000004</v>
          </cell>
          <cell r="N18">
            <v>5425888.2200000007</v>
          </cell>
          <cell r="O18">
            <v>18797838.989999998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784758.06</v>
          </cell>
          <cell r="K19">
            <v>833927.42</v>
          </cell>
          <cell r="L19">
            <v>913645.41</v>
          </cell>
          <cell r="M19">
            <v>525380.59</v>
          </cell>
          <cell r="N19">
            <v>705657.09</v>
          </cell>
          <cell r="O19">
            <v>255089.14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120763.56</v>
          </cell>
          <cell r="L20">
            <v>120763.56</v>
          </cell>
          <cell r="M20">
            <v>348597.96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223800</v>
          </cell>
          <cell r="K21">
            <v>212100</v>
          </cell>
          <cell r="L21">
            <v>108885</v>
          </cell>
          <cell r="M21">
            <v>222200</v>
          </cell>
          <cell r="N21">
            <v>491931.6</v>
          </cell>
          <cell r="O21">
            <v>461750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218606.88</v>
          </cell>
          <cell r="L22">
            <v>0</v>
          </cell>
          <cell r="M22">
            <v>0</v>
          </cell>
          <cell r="N22">
            <v>0</v>
          </cell>
          <cell r="O22">
            <v>59383.42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1312700.83</v>
          </cell>
          <cell r="K23">
            <v>122853.54</v>
          </cell>
          <cell r="L23">
            <v>2941396.84</v>
          </cell>
          <cell r="M23">
            <v>4227390.7300000004</v>
          </cell>
          <cell r="N23">
            <v>1334775.8899999999</v>
          </cell>
          <cell r="O23">
            <v>1813107.85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2701792.32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179950</v>
          </cell>
          <cell r="K25">
            <v>858373.3</v>
          </cell>
          <cell r="L25">
            <v>173696</v>
          </cell>
          <cell r="M25">
            <v>186853</v>
          </cell>
          <cell r="N25">
            <v>0</v>
          </cell>
          <cell r="O25">
            <v>1355126.84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1586035.86</v>
          </cell>
          <cell r="J26">
            <v>2015244.54</v>
          </cell>
          <cell r="K26">
            <v>3661413.17</v>
          </cell>
          <cell r="L26">
            <v>979959.9</v>
          </cell>
          <cell r="M26">
            <v>1259904.7</v>
          </cell>
          <cell r="N26">
            <v>191731.32</v>
          </cell>
          <cell r="O26">
            <v>12573043.539999999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2280338.2000000002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16774379.270000001</v>
          </cell>
          <cell r="J28">
            <v>9329075.6799999997</v>
          </cell>
          <cell r="K28">
            <v>21204930.18</v>
          </cell>
          <cell r="L28">
            <v>57493687.129999988</v>
          </cell>
          <cell r="M28">
            <v>7913521.8299999917</v>
          </cell>
          <cell r="N28">
            <v>18655975.449999999</v>
          </cell>
          <cell r="O28">
            <v>53803715.189999998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3450784.52</v>
          </cell>
          <cell r="J29">
            <v>246167</v>
          </cell>
          <cell r="K29">
            <v>16573108.6</v>
          </cell>
          <cell r="L29">
            <v>34821319.210000001</v>
          </cell>
          <cell r="M29">
            <v>3324079.1999999913</v>
          </cell>
          <cell r="N29">
            <v>891144.9</v>
          </cell>
          <cell r="O29">
            <v>10417306.949999999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43329.599999999999</v>
          </cell>
          <cell r="L30">
            <v>914858.48</v>
          </cell>
          <cell r="M30">
            <v>1705068.85</v>
          </cell>
          <cell r="N30">
            <v>0</v>
          </cell>
          <cell r="O30">
            <v>1488942.88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45897.279999999999</v>
          </cell>
          <cell r="K31">
            <v>0</v>
          </cell>
          <cell r="L31">
            <v>2162.94</v>
          </cell>
          <cell r="M31">
            <v>73576.539999999994</v>
          </cell>
          <cell r="N31">
            <v>153046</v>
          </cell>
          <cell r="O31">
            <v>558754.78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57348</v>
          </cell>
          <cell r="K33">
            <v>132160</v>
          </cell>
          <cell r="L33">
            <v>0</v>
          </cell>
          <cell r="M33">
            <v>0</v>
          </cell>
          <cell r="N33">
            <v>145494</v>
          </cell>
          <cell r="O33">
            <v>282197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2808.4</v>
          </cell>
          <cell r="K34">
            <v>137883</v>
          </cell>
          <cell r="L34">
            <v>19557684.300000001</v>
          </cell>
          <cell r="M34">
            <v>16466.900000000001</v>
          </cell>
          <cell r="N34">
            <v>13676371.27</v>
          </cell>
          <cell r="O34">
            <v>4664586.38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4914125.68</v>
          </cell>
          <cell r="J35">
            <v>0</v>
          </cell>
          <cell r="K35">
            <v>0</v>
          </cell>
          <cell r="L35">
            <v>249080.3</v>
          </cell>
          <cell r="M35">
            <v>2399841.2000000002</v>
          </cell>
          <cell r="N35">
            <v>347193.76</v>
          </cell>
          <cell r="O35">
            <v>2853864.8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8976855</v>
          </cell>
          <cell r="K37">
            <v>4318448.9800000004</v>
          </cell>
          <cell r="L37">
            <v>1948581.9</v>
          </cell>
          <cell r="M37">
            <v>394489.14</v>
          </cell>
          <cell r="N37">
            <v>3442725.52</v>
          </cell>
          <cell r="O37">
            <v>33538062.399999999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7245</v>
          </cell>
          <cell r="K38">
            <v>143993.85999999999</v>
          </cell>
          <cell r="L38">
            <v>741945.38</v>
          </cell>
          <cell r="M38">
            <v>79836.679999999993</v>
          </cell>
          <cell r="N38">
            <v>1009894.68</v>
          </cell>
          <cell r="O38">
            <v>1658520.45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7245</v>
          </cell>
          <cell r="K39">
            <v>143993.85999999999</v>
          </cell>
          <cell r="L39">
            <v>741945.38</v>
          </cell>
          <cell r="M39">
            <v>79836.679999999993</v>
          </cell>
          <cell r="N39">
            <v>1009894.68</v>
          </cell>
          <cell r="O39">
            <v>1658520.45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3787661.5</v>
          </cell>
          <cell r="K54">
            <v>6387323.2199999997</v>
          </cell>
          <cell r="L54">
            <v>2685387.68</v>
          </cell>
          <cell r="M54">
            <v>1737937.04</v>
          </cell>
          <cell r="N54">
            <v>163041.78</v>
          </cell>
          <cell r="O54">
            <v>41829941.059999995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1507597.5</v>
          </cell>
          <cell r="K55">
            <v>3778406.02</v>
          </cell>
          <cell r="L55">
            <v>1574376.58</v>
          </cell>
          <cell r="M55">
            <v>1635277.04</v>
          </cell>
          <cell r="N55">
            <v>0</v>
          </cell>
          <cell r="O55">
            <v>13307101.699999999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1079700</v>
          </cell>
          <cell r="L56">
            <v>260944.02</v>
          </cell>
          <cell r="M56">
            <v>0</v>
          </cell>
          <cell r="N56">
            <v>0</v>
          </cell>
          <cell r="O56">
            <v>1721181.05</v>
          </cell>
        </row>
        <row r="57">
          <cell r="D57">
            <v>0</v>
          </cell>
          <cell r="H57">
            <v>43331.96</v>
          </cell>
          <cell r="I57">
            <v>0</v>
          </cell>
          <cell r="J57">
            <v>2268500</v>
          </cell>
          <cell r="K57">
            <v>1163624.8799999999</v>
          </cell>
          <cell r="L57">
            <v>405000</v>
          </cell>
          <cell r="M57">
            <v>0</v>
          </cell>
          <cell r="N57">
            <v>0</v>
          </cell>
          <cell r="O57">
            <v>575000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24444395.989999998</v>
          </cell>
        </row>
        <row r="59">
          <cell r="D59">
            <v>0</v>
          </cell>
          <cell r="F59">
            <v>46138</v>
          </cell>
          <cell r="H59">
            <v>111344.8</v>
          </cell>
          <cell r="I59">
            <v>0</v>
          </cell>
          <cell r="J59">
            <v>11564</v>
          </cell>
          <cell r="K59">
            <v>365592.32000000001</v>
          </cell>
          <cell r="L59">
            <v>331020.08</v>
          </cell>
          <cell r="M59">
            <v>0</v>
          </cell>
          <cell r="N59">
            <v>0</v>
          </cell>
          <cell r="O59">
            <v>1782262.32</v>
          </cell>
        </row>
        <row r="60">
          <cell r="D60">
            <v>0</v>
          </cell>
          <cell r="K60">
            <v>0</v>
          </cell>
          <cell r="L60">
            <v>114047</v>
          </cell>
          <cell r="M60">
            <v>102660</v>
          </cell>
          <cell r="N60">
            <v>0</v>
          </cell>
          <cell r="O60">
            <v>0</v>
          </cell>
        </row>
        <row r="61">
          <cell r="D61">
            <v>0</v>
          </cell>
          <cell r="K61">
            <v>0</v>
          </cell>
        </row>
        <row r="62">
          <cell r="D62">
            <v>0</v>
          </cell>
          <cell r="K62">
            <v>0</v>
          </cell>
          <cell r="O62">
            <v>0</v>
          </cell>
        </row>
        <row r="63">
          <cell r="D63">
            <v>0</v>
          </cell>
          <cell r="K63">
            <v>0</v>
          </cell>
          <cell r="N63">
            <v>163041.78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3971684.19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3971684.19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82" workbookViewId="0">
      <selection activeCell="H92" sqref="H92"/>
    </sheetView>
  </sheetViews>
  <sheetFormatPr baseColWidth="10" defaultRowHeight="14.5" x14ac:dyDescent="0.35"/>
  <cols>
    <col min="1" max="1" width="39.6328125" customWidth="1"/>
    <col min="2" max="2" width="20.90625" style="9" bestFit="1" customWidth="1"/>
    <col min="3" max="3" width="22.26953125" style="9" bestFit="1" customWidth="1"/>
    <col min="4" max="13" width="14.54296875" style="9" customWidth="1"/>
    <col min="14" max="14" width="14.54296875" style="9" bestFit="1" customWidth="1"/>
    <col min="15" max="16" width="15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807880837</v>
      </c>
      <c r="C9" s="19">
        <f t="shared" ref="C9:P9" si="0">C10+C16+C26+C36+C45+C52+C62+C67+C70</f>
        <v>784047507.39999998</v>
      </c>
      <c r="D9" s="19">
        <f t="shared" si="0"/>
        <v>24554354.650000002</v>
      </c>
      <c r="E9" s="19">
        <f t="shared" si="0"/>
        <v>51708428.300000004</v>
      </c>
      <c r="F9" s="19">
        <f t="shared" si="0"/>
        <v>47311014.860000007</v>
      </c>
      <c r="G9" s="19">
        <f t="shared" si="0"/>
        <v>32724615.439999998</v>
      </c>
      <c r="H9" s="19">
        <f t="shared" si="0"/>
        <v>77239928.879999995</v>
      </c>
      <c r="I9" s="19">
        <f t="shared" si="0"/>
        <v>53932572.969999999</v>
      </c>
      <c r="J9" s="19">
        <f t="shared" si="0"/>
        <v>41644730.370000005</v>
      </c>
      <c r="K9" s="19">
        <f t="shared" si="0"/>
        <v>61341078.420000002</v>
      </c>
      <c r="L9" s="19">
        <f t="shared" si="0"/>
        <v>87982580.75</v>
      </c>
      <c r="M9" s="19">
        <f t="shared" si="0"/>
        <v>47932149.879999988</v>
      </c>
      <c r="N9" s="19">
        <f t="shared" si="0"/>
        <v>55219221.509999998</v>
      </c>
      <c r="O9" s="19">
        <f t="shared" si="0"/>
        <v>181011858.69</v>
      </c>
      <c r="P9" s="19">
        <f t="shared" si="0"/>
        <v>762602534.71999991</v>
      </c>
    </row>
    <row r="10" spans="1:16" x14ac:dyDescent="0.35">
      <c r="A10" s="20" t="s">
        <v>23</v>
      </c>
      <c r="B10" s="21">
        <f>'[1]P1 Presupuesto Aprobado'!B12</f>
        <v>387065895</v>
      </c>
      <c r="C10" s="21">
        <f>'[1]P1 Presupuesto Aprobado'!C12</f>
        <v>405462392</v>
      </c>
      <c r="D10" s="21">
        <f>'[1]P3 Ejecucion '!D12</f>
        <v>23362434.280000001</v>
      </c>
      <c r="E10" s="21">
        <f>'[1]P3 Ejecucion '!E12</f>
        <v>45985452.760000005</v>
      </c>
      <c r="F10" s="21">
        <f>'[1]P3 Ejecucion '!F12</f>
        <v>34686659.800000004</v>
      </c>
      <c r="G10" s="21">
        <f>'[1]P3 Ejecucion '!G12</f>
        <v>23311501.16</v>
      </c>
      <c r="H10" s="21">
        <f>'[1]P3 Ejecucion '!H12</f>
        <v>47550160.169999994</v>
      </c>
      <c r="I10" s="21">
        <f>'[1]P3 Ejecucion '!I12</f>
        <v>28296335.900000002</v>
      </c>
      <c r="J10" s="21">
        <f>'[1]P3 Ejecucion '!J12</f>
        <v>24004294.760000002</v>
      </c>
      <c r="K10" s="21">
        <f>'[1]P3 Ejecucion '!K12</f>
        <v>27576793.290000003</v>
      </c>
      <c r="L10" s="21">
        <f>'[1]P3 Ejecucion '!L12</f>
        <v>21823213.850000001</v>
      </c>
      <c r="M10" s="21">
        <f>'[1]P3 Ejecucion '!M12</f>
        <v>31430527.350000001</v>
      </c>
      <c r="N10" s="21">
        <f>'[1]P3 Ejecucion '!N12</f>
        <v>29964421.380000003</v>
      </c>
      <c r="O10" s="21">
        <f>'[1]P3 Ejecucion '!O12</f>
        <v>60950158.810000002</v>
      </c>
      <c r="P10" s="21">
        <f>'[1]P3 Ejecucion '!P12</f>
        <v>398941953.51000005</v>
      </c>
    </row>
    <row r="11" spans="1:16" x14ac:dyDescent="0.35">
      <c r="A11" s="22" t="s">
        <v>24</v>
      </c>
      <c r="B11" s="23">
        <f>'[1]P1 Presupuesto Aprobado'!B13</f>
        <v>322712213</v>
      </c>
      <c r="C11" s="23">
        <f>'[1]P1 Presupuesto Aprobado'!C13</f>
        <v>332617691</v>
      </c>
      <c r="D11" s="23">
        <f>'[1]P3 Ejecucion '!D13</f>
        <v>19591904.920000002</v>
      </c>
      <c r="E11" s="23">
        <f>'[1]P3 Ejecucion '!E13</f>
        <v>42236738.800000004</v>
      </c>
      <c r="F11" s="23">
        <f>'[1]P3 Ejecucion '!F13</f>
        <v>30929904.920000002</v>
      </c>
      <c r="G11" s="23">
        <f>'[1]P3 Ejecucion '!G13</f>
        <v>19585671.59</v>
      </c>
      <c r="H11" s="23">
        <f>'[1]P3 Ejecucion '!H13</f>
        <v>43858427.299999997</v>
      </c>
      <c r="I11" s="23">
        <f>'[1]P3 Ejecucion '!I13</f>
        <v>19421638.25</v>
      </c>
      <c r="J11" s="23">
        <f>'[1]P3 Ejecucion '!J13</f>
        <v>20301948.920000002</v>
      </c>
      <c r="K11" s="23">
        <f>'[1]P3 Ejecucion '!K13</f>
        <v>23898448.920000002</v>
      </c>
      <c r="L11" s="23">
        <f>'[1]P3 Ejecucion '!L13</f>
        <v>18273502.510000002</v>
      </c>
      <c r="M11" s="23">
        <f>'[1]P3 Ejecucion '!M13</f>
        <v>23537016.530000001</v>
      </c>
      <c r="N11" s="23">
        <f>'[1]P3 Ejecucion '!N13</f>
        <v>18856448.920000002</v>
      </c>
      <c r="O11" s="23">
        <f>'[1]P3 Ejecucion '!O13</f>
        <v>46733625.810000002</v>
      </c>
      <c r="P11" s="24">
        <f>SUM(D11:O11)</f>
        <v>327225277.39000005</v>
      </c>
    </row>
    <row r="12" spans="1:16" x14ac:dyDescent="0.35">
      <c r="A12" s="22" t="s">
        <v>25</v>
      </c>
      <c r="B12" s="23">
        <f>'[1]P1 Presupuesto Aprobado'!B14</f>
        <v>29493012</v>
      </c>
      <c r="C12" s="23">
        <f>'[1]P1 Presupuesto Aprobado'!C14</f>
        <v>36924401</v>
      </c>
      <c r="D12" s="23">
        <f>'[1]P3 Ejecucion '!D14</f>
        <v>789800</v>
      </c>
      <c r="E12" s="23">
        <f>'[1]P3 Ejecucion '!E14</f>
        <v>759800</v>
      </c>
      <c r="F12" s="23">
        <f>'[1]P3 Ejecucion '!F14</f>
        <v>769800</v>
      </c>
      <c r="G12" s="23">
        <f>'[1]P3 Ejecucion '!G14</f>
        <v>749800</v>
      </c>
      <c r="H12" s="23">
        <f>'[1]P3 Ejecucion '!H14</f>
        <v>749800</v>
      </c>
      <c r="I12" s="23">
        <f>'[1]P3 Ejecucion '!I14</f>
        <v>5923529.6200000001</v>
      </c>
      <c r="J12" s="23">
        <f>'[1]P3 Ejecucion '!J14</f>
        <v>733800</v>
      </c>
      <c r="K12" s="23">
        <f>'[1]P3 Ejecucion '!K14</f>
        <v>733800</v>
      </c>
      <c r="L12" s="23">
        <f>'[1]P3 Ejecucion '!L14</f>
        <v>721300</v>
      </c>
      <c r="M12" s="23">
        <f>'[1]P3 Ejecucion '!M14</f>
        <v>5018080</v>
      </c>
      <c r="N12" s="23">
        <f>'[1]P3 Ejecucion '!N14</f>
        <v>8274594.6200000001</v>
      </c>
      <c r="O12" s="23">
        <f>'[1]P3 Ejecucion '!O14</f>
        <v>11209294</v>
      </c>
      <c r="P12" s="24">
        <f t="shared" ref="P12:P73" si="1">SUM(D12:O12)</f>
        <v>36433398.240000002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34860670</v>
      </c>
      <c r="C15" s="23">
        <f>'[1]P1 Presupuesto Aprobado'!C17</f>
        <v>35920300</v>
      </c>
      <c r="D15" s="23">
        <f>'[1]P3 Ejecucion '!D17</f>
        <v>2980729.3599999994</v>
      </c>
      <c r="E15" s="23">
        <f>'[1]P3 Ejecucion '!E17</f>
        <v>2988913.9599999995</v>
      </c>
      <c r="F15" s="23">
        <f>'[1]P3 Ejecucion '!F17</f>
        <v>2986954.88</v>
      </c>
      <c r="G15" s="23">
        <f>'[1]P3 Ejecucion '!G17</f>
        <v>2976029.57</v>
      </c>
      <c r="H15" s="23">
        <f>'[1]P3 Ejecucion '!H17</f>
        <v>2941932.87</v>
      </c>
      <c r="I15" s="23">
        <f>'[1]P3 Ejecucion '!I17</f>
        <v>2951168.03</v>
      </c>
      <c r="J15" s="23">
        <f>'[1]P3 Ejecucion '!J17</f>
        <v>2968545.84</v>
      </c>
      <c r="K15" s="23">
        <f>'[1]P3 Ejecucion '!K17</f>
        <v>2944544.37</v>
      </c>
      <c r="L15" s="23">
        <f>'[1]P3 Ejecucion '!L17</f>
        <v>2828411.34</v>
      </c>
      <c r="M15" s="23">
        <f>'[1]P3 Ejecucion '!M17</f>
        <v>2875430.8199999989</v>
      </c>
      <c r="N15" s="23">
        <f>'[1]P3 Ejecucion '!N17</f>
        <v>2833377.84</v>
      </c>
      <c r="O15" s="23">
        <f>'[1]P3 Ejecucion '!O17</f>
        <v>3007239</v>
      </c>
      <c r="P15" s="24">
        <f t="shared" si="1"/>
        <v>35283277.880000003</v>
      </c>
    </row>
    <row r="16" spans="1:16" x14ac:dyDescent="0.35">
      <c r="A16" s="25" t="s">
        <v>29</v>
      </c>
      <c r="B16" s="21">
        <f>'[1]P1 Presupuesto Aprobado'!B18</f>
        <v>91371145</v>
      </c>
      <c r="C16" s="21">
        <f>'[1]P1 Presupuesto Aprobado'!C18</f>
        <v>76903401.530000001</v>
      </c>
      <c r="D16" s="21">
        <f>'[1]P3 Ejecucion '!D18</f>
        <v>1191920.3700000001</v>
      </c>
      <c r="E16" s="21">
        <f>'[1]P3 Ejecucion '!E18</f>
        <v>4492700.01</v>
      </c>
      <c r="F16" s="21">
        <f>'[1]P3 Ejecucion '!F18</f>
        <v>5276179.97</v>
      </c>
      <c r="G16" s="21">
        <f>'[1]P3 Ejecucion '!G18</f>
        <v>6483365.7799999993</v>
      </c>
      <c r="H16" s="21">
        <f>'[1]P3 Ejecucion '!H18</f>
        <v>3922563.1100000003</v>
      </c>
      <c r="I16" s="21">
        <f>'[1]P3 Ejecucion '!I18</f>
        <v>6557369.5700000003</v>
      </c>
      <c r="J16" s="21">
        <f>'[1]P3 Ejecucion '!J18</f>
        <v>4516453.43</v>
      </c>
      <c r="K16" s="21">
        <f>'[1]P3 Ejecucion '!K18</f>
        <v>6028037.8700000001</v>
      </c>
      <c r="L16" s="21">
        <f>'[1]P3 Ejecucion '!L18</f>
        <v>5238346.71</v>
      </c>
      <c r="M16" s="21">
        <f>'[1]P3 Ejecucion '!M18</f>
        <v>6770326.9800000004</v>
      </c>
      <c r="N16" s="21">
        <f>'[1]P3 Ejecucion '!N18</f>
        <v>5425888.2200000007</v>
      </c>
      <c r="O16" s="21">
        <f>'[1]P3 Ejecucion '!O18</f>
        <v>18797838.989999998</v>
      </c>
      <c r="P16" s="21">
        <f t="shared" ref="P16" si="2">P17+P18+P19+P20+P21+P22+P23+P24+P25</f>
        <v>74700991.00999999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9459406</v>
      </c>
      <c r="D17" s="23">
        <f>'[1]P3 Ejecucion '!D19</f>
        <v>1161647.3700000001</v>
      </c>
      <c r="E17" s="23">
        <f>'[1]P3 Ejecucion '!E19</f>
        <v>651329.81000000006</v>
      </c>
      <c r="F17" s="23">
        <f>'[1]P3 Ejecucion '!F19</f>
        <v>487657.18</v>
      </c>
      <c r="G17" s="23">
        <f>'[1]P3 Ejecucion '!G19</f>
        <v>646161.81999999995</v>
      </c>
      <c r="H17" s="23">
        <f>'[1]P3 Ejecucion '!H19</f>
        <v>665829.29</v>
      </c>
      <c r="I17" s="23">
        <f>'[1]P3 Ejecucion '!I19</f>
        <v>799825.5</v>
      </c>
      <c r="J17" s="23">
        <f>'[1]P3 Ejecucion '!J19</f>
        <v>784758.06</v>
      </c>
      <c r="K17" s="23">
        <f>'[1]P3 Ejecucion '!K19</f>
        <v>833927.42</v>
      </c>
      <c r="L17" s="23">
        <f>'[1]P3 Ejecucion '!L19</f>
        <v>913645.41</v>
      </c>
      <c r="M17" s="23">
        <f>'[1]P3 Ejecucion '!M19</f>
        <v>525380.59</v>
      </c>
      <c r="N17" s="23">
        <f>'[1]P3 Ejecucion '!N19</f>
        <v>705657.09</v>
      </c>
      <c r="O17" s="23">
        <f>'[1]P3 Ejecucion '!O19</f>
        <v>255089.14</v>
      </c>
      <c r="P17" s="24">
        <f t="shared" si="1"/>
        <v>8430908.6800000016</v>
      </c>
    </row>
    <row r="18" spans="1:16" ht="29" x14ac:dyDescent="0.35">
      <c r="A18" s="26" t="s">
        <v>31</v>
      </c>
      <c r="B18" s="27">
        <f>'[1]P1 Presupuesto Aprobado'!B20</f>
        <v>2562000</v>
      </c>
      <c r="C18" s="27">
        <f>'[1]P1 Presupuesto Aprobado'!C20</f>
        <v>952415.76</v>
      </c>
      <c r="D18" s="27">
        <f>'[1]P3 Ejecucion '!D20</f>
        <v>0</v>
      </c>
      <c r="E18" s="27">
        <f>'[1]P3 Ejecucion '!E20</f>
        <v>120763.56</v>
      </c>
      <c r="F18" s="27">
        <f>'[1]P3 Ejecucion '!F20</f>
        <v>0</v>
      </c>
      <c r="G18" s="27">
        <f>'[1]P3 Ejecucion '!G20</f>
        <v>0</v>
      </c>
      <c r="H18" s="27">
        <f>'[1]P3 Ejecucion '!H20</f>
        <v>241527.12</v>
      </c>
      <c r="I18" s="27">
        <f>'[1]P3 Ejecucion '!I20</f>
        <v>0</v>
      </c>
      <c r="J18" s="27">
        <f>'[1]P3 Ejecucion '!J20</f>
        <v>0</v>
      </c>
      <c r="K18" s="27">
        <f>'[1]P3 Ejecucion '!K20</f>
        <v>120763.56</v>
      </c>
      <c r="L18" s="27">
        <f>'[1]P3 Ejecucion '!L20</f>
        <v>120763.56</v>
      </c>
      <c r="M18" s="27">
        <f>'[1]P3 Ejecucion '!M20</f>
        <v>348597.96</v>
      </c>
      <c r="N18" s="27">
        <f>'[1]P3 Ejecucion '!N20</f>
        <v>0</v>
      </c>
      <c r="O18" s="27">
        <f>'[1]P3 Ejecucion '!O20</f>
        <v>0</v>
      </c>
      <c r="P18" s="28">
        <f t="shared" si="1"/>
        <v>952415.76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2286541.2000000002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564687.6</v>
      </c>
      <c r="J19" s="23">
        <f>'[1]P3 Ejecucion '!J21</f>
        <v>223800</v>
      </c>
      <c r="K19" s="23">
        <f>'[1]P3 Ejecucion '!K21</f>
        <v>212100</v>
      </c>
      <c r="L19" s="23">
        <f>'[1]P3 Ejecucion '!L21</f>
        <v>108885</v>
      </c>
      <c r="M19" s="23">
        <f>'[1]P3 Ejecucion '!M21</f>
        <v>222200</v>
      </c>
      <c r="N19" s="23">
        <f>'[1]P3 Ejecucion '!N21</f>
        <v>491931.6</v>
      </c>
      <c r="O19" s="23">
        <f>'[1]P3 Ejecucion '!O21</f>
        <v>461750</v>
      </c>
      <c r="P19" s="24">
        <f t="shared" si="1"/>
        <v>2285354.2000000002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277991.03000000003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218606.88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59383.42</v>
      </c>
      <c r="P20" s="24">
        <f t="shared" si="1"/>
        <v>277990.3</v>
      </c>
    </row>
    <row r="21" spans="1:16" x14ac:dyDescent="0.35">
      <c r="A21" s="22" t="s">
        <v>34</v>
      </c>
      <c r="B21" s="23">
        <f>'[1]P1 Presupuesto Aprobado'!B23</f>
        <v>22498831</v>
      </c>
      <c r="C21" s="23">
        <f>'[1]P1 Presupuesto Aprobado'!C23</f>
        <v>22655679.949999999</v>
      </c>
      <c r="D21" s="23">
        <f>'[1]P3 Ejecucion '!D23</f>
        <v>30273</v>
      </c>
      <c r="E21" s="23">
        <f>'[1]P3 Ejecucion '!E23</f>
        <v>3702906.64</v>
      </c>
      <c r="F21" s="23">
        <f>'[1]P3 Ejecucion '!F23</f>
        <v>1860772.71</v>
      </c>
      <c r="G21" s="23">
        <f>'[1]P3 Ejecucion '!G23</f>
        <v>1220083.96</v>
      </c>
      <c r="H21" s="23">
        <f>'[1]P3 Ejecucion '!H23</f>
        <v>1937618.27</v>
      </c>
      <c r="I21" s="23">
        <f>'[1]P3 Ejecucion '!I23</f>
        <v>1389317.41</v>
      </c>
      <c r="J21" s="23">
        <f>'[1]P3 Ejecucion '!J23</f>
        <v>1312700.83</v>
      </c>
      <c r="K21" s="23">
        <f>'[1]P3 Ejecucion '!K23</f>
        <v>122853.54</v>
      </c>
      <c r="L21" s="23">
        <f>'[1]P3 Ejecucion '!L23</f>
        <v>2941396.84</v>
      </c>
      <c r="M21" s="23">
        <f>'[1]P3 Ejecucion '!M23</f>
        <v>4227390.7300000004</v>
      </c>
      <c r="N21" s="23">
        <f>'[1]P3 Ejecucion '!N23</f>
        <v>1334775.8899999999</v>
      </c>
      <c r="O21" s="23">
        <f>'[1]P3 Ejecucion '!O23</f>
        <v>1813107.85</v>
      </c>
      <c r="P21" s="24">
        <f t="shared" si="1"/>
        <v>21893197.670000002</v>
      </c>
    </row>
    <row r="22" spans="1:16" x14ac:dyDescent="0.35">
      <c r="A22" s="22" t="s">
        <v>35</v>
      </c>
      <c r="B22" s="23">
        <f>'[1]P1 Presupuesto Aprobado'!B24</f>
        <v>2040965</v>
      </c>
      <c r="C22" s="23">
        <f>'[1]P1 Presupuesto Aprobado'!C24</f>
        <v>3138774.25</v>
      </c>
      <c r="D22" s="23">
        <f>'[1]P3 Ejecucion '!D24</f>
        <v>0</v>
      </c>
      <c r="E22" s="23">
        <f>'[1]P3 Ejecucion '!E24</f>
        <v>0</v>
      </c>
      <c r="F22" s="23">
        <f>'[1]P3 Ejecucion '!F24</f>
        <v>307208.44</v>
      </c>
      <c r="G22" s="23">
        <f>'[1]P3 Ejecucion '!G24</f>
        <v>0</v>
      </c>
      <c r="H22" s="23">
        <f>'[1]P3 Ejecucion '!H24</f>
        <v>129773.49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2701792.32</v>
      </c>
      <c r="O22" s="23">
        <f>'[1]P3 Ejecucion '!O24</f>
        <v>0</v>
      </c>
      <c r="P22" s="24">
        <f t="shared" si="1"/>
        <v>3138774.25</v>
      </c>
    </row>
    <row r="23" spans="1:16" ht="43.5" x14ac:dyDescent="0.35">
      <c r="A23" s="22" t="s">
        <v>36</v>
      </c>
      <c r="B23" s="23">
        <f>'[1]P1 Presupuesto Aprobado'!B25</f>
        <v>4929520</v>
      </c>
      <c r="C23" s="23">
        <f>'[1]P1 Presupuesto Aprobado'!C25</f>
        <v>4227124.78</v>
      </c>
      <c r="D23" s="23">
        <f>'[1]P3 Ejecucion '!D25</f>
        <v>0</v>
      </c>
      <c r="E23" s="23">
        <f>'[1]P3 Ejecucion '!E25</f>
        <v>0</v>
      </c>
      <c r="F23" s="23">
        <f>'[1]P3 Ejecucion '!F25</f>
        <v>334185.44</v>
      </c>
      <c r="G23" s="23">
        <f>'[1]P3 Ejecucion '!G25</f>
        <v>0</v>
      </c>
      <c r="H23" s="23">
        <f>'[1]P3 Ejecucion '!H25</f>
        <v>419033.34</v>
      </c>
      <c r="I23" s="23">
        <f>'[1]P3 Ejecucion '!I25</f>
        <v>646805.19999999995</v>
      </c>
      <c r="J23" s="23">
        <f>'[1]P3 Ejecucion '!J25</f>
        <v>179950</v>
      </c>
      <c r="K23" s="23">
        <f>'[1]P3 Ejecucion '!K25</f>
        <v>858373.3</v>
      </c>
      <c r="L23" s="23">
        <f>'[1]P3 Ejecucion '!L25</f>
        <v>173696</v>
      </c>
      <c r="M23" s="23">
        <f>'[1]P3 Ejecucion '!M25</f>
        <v>186853</v>
      </c>
      <c r="N23" s="23">
        <f>'[1]P3 Ejecucion '!N25</f>
        <v>0</v>
      </c>
      <c r="O23" s="23">
        <f>'[1]P3 Ejecucion '!O25</f>
        <v>1355126.84</v>
      </c>
      <c r="P23" s="24">
        <f t="shared" si="1"/>
        <v>4154023.12</v>
      </c>
    </row>
    <row r="24" spans="1:16" ht="29" x14ac:dyDescent="0.35">
      <c r="A24" s="22" t="s">
        <v>37</v>
      </c>
      <c r="B24" s="23">
        <f>'[1]P1 Presupuesto Aprobado'!B26</f>
        <v>41528110</v>
      </c>
      <c r="C24" s="23">
        <f>'[1]P1 Presupuesto Aprobado'!C26</f>
        <v>28099277.760000002</v>
      </c>
      <c r="D24" s="23">
        <f>'[1]P3 Ejecucion '!D26</f>
        <v>0</v>
      </c>
      <c r="E24" s="23">
        <f>'[1]P3 Ejecucion '!E26</f>
        <v>17700</v>
      </c>
      <c r="F24" s="23">
        <f>'[1]P3 Ejecucion '!F26</f>
        <v>548700</v>
      </c>
      <c r="G24" s="23">
        <f>'[1]P3 Ejecucion '!G26</f>
        <v>4617120</v>
      </c>
      <c r="H24" s="23">
        <f>'[1]P3 Ejecucion '!H26</f>
        <v>311284</v>
      </c>
      <c r="I24" s="23">
        <f>'[1]P3 Ejecucion '!I26</f>
        <v>1586035.86</v>
      </c>
      <c r="J24" s="23">
        <f>'[1]P3 Ejecucion '!J26</f>
        <v>2015244.54</v>
      </c>
      <c r="K24" s="23">
        <f>'[1]P3 Ejecucion '!K26</f>
        <v>3661413.17</v>
      </c>
      <c r="L24" s="23">
        <f>'[1]P3 Ejecucion '!L26</f>
        <v>979959.9</v>
      </c>
      <c r="M24" s="23">
        <f>'[1]P3 Ejecucion '!M26</f>
        <v>1259904.7</v>
      </c>
      <c r="N24" s="23">
        <f>'[1]P3 Ejecucion '!N26</f>
        <v>191731.32</v>
      </c>
      <c r="O24" s="23">
        <f>'[1]P3 Ejecucion '!O26</f>
        <v>12573043.539999999</v>
      </c>
      <c r="P24" s="24">
        <f t="shared" si="1"/>
        <v>27762137.030000001</v>
      </c>
    </row>
    <row r="25" spans="1:16" ht="29" x14ac:dyDescent="0.35">
      <c r="A25" s="22" t="s">
        <v>38</v>
      </c>
      <c r="B25" s="23">
        <f>'[1]P1 Presupuesto Aprobado'!B27</f>
        <v>7531189</v>
      </c>
      <c r="C25" s="23">
        <f>'[1]P1 Presupuesto Aprobado'!C27</f>
        <v>5806190.7999999998</v>
      </c>
      <c r="D25" s="23">
        <f>'[1]P3 Ejecucion '!D27</f>
        <v>0</v>
      </c>
      <c r="E25" s="23">
        <f>'[1]P3 Ejecucion '!E27</f>
        <v>0</v>
      </c>
      <c r="F25" s="23">
        <f>'[1]P3 Ejecucion '!F27</f>
        <v>1737656.2</v>
      </c>
      <c r="G25" s="23"/>
      <c r="H25" s="23">
        <f>'[1]P3 Ejecucion '!H27</f>
        <v>217497.60000000001</v>
      </c>
      <c r="I25" s="23">
        <f>'[1]P3 Ejecucion '!I27</f>
        <v>1570698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2280338.2000000002</v>
      </c>
      <c r="P25" s="24">
        <f t="shared" si="1"/>
        <v>5806190</v>
      </c>
    </row>
    <row r="26" spans="1:16" x14ac:dyDescent="0.35">
      <c r="A26" s="25" t="s">
        <v>39</v>
      </c>
      <c r="B26" s="21">
        <f>'[1]P1 Presupuesto Aprobado'!B28</f>
        <v>230987231</v>
      </c>
      <c r="C26" s="21">
        <f>'[1]P1 Presupuesto Aprobado'!C28</f>
        <v>222539701.24000001</v>
      </c>
      <c r="D26" s="21">
        <f>'[1]P3 Ejecucion '!D28</f>
        <v>0</v>
      </c>
      <c r="E26" s="21">
        <f>'[1]P3 Ejecucion '!E28</f>
        <v>0</v>
      </c>
      <c r="F26" s="21">
        <f>'[1]P3 Ejecucion '!F28</f>
        <v>2648656</v>
      </c>
      <c r="G26" s="21">
        <f>'[1]P3 Ejecucion '!G28</f>
        <v>2929748.5</v>
      </c>
      <c r="H26" s="21">
        <f>'[1]P3 Ejecucion '!H28</f>
        <v>23626521.77</v>
      </c>
      <c r="I26" s="21">
        <f>'[1]P3 Ejecucion '!I28</f>
        <v>16774379.270000001</v>
      </c>
      <c r="J26" s="21">
        <f>'[1]P3 Ejecucion '!J28</f>
        <v>9329075.6799999997</v>
      </c>
      <c r="K26" s="21">
        <f>'[1]P3 Ejecucion '!K28</f>
        <v>21204930.18</v>
      </c>
      <c r="L26" s="21">
        <f>'[1]P3 Ejecucion '!L28</f>
        <v>57493687.129999988</v>
      </c>
      <c r="M26" s="21">
        <f>'[1]P3 Ejecucion '!M28</f>
        <v>7913521.8299999917</v>
      </c>
      <c r="N26" s="21">
        <f>'[1]P3 Ejecucion '!N28</f>
        <v>18655975.449999999</v>
      </c>
      <c r="O26" s="21">
        <f>'[1]P3 Ejecucion '!O28</f>
        <v>53803715.189999998</v>
      </c>
      <c r="P26" s="29">
        <f t="shared" ref="P26" si="3">P27+P28+P29+P30+P31+P32+P33+P34+P35</f>
        <v>214380211</v>
      </c>
    </row>
    <row r="27" spans="1:16" ht="29" x14ac:dyDescent="0.35">
      <c r="A27" s="26" t="s">
        <v>40</v>
      </c>
      <c r="B27" s="27">
        <f>'[1]P1 Presupuesto Aprobado'!B29</f>
        <v>78133435</v>
      </c>
      <c r="C27" s="27">
        <f>'[1]P1 Presupuesto Aprobado'!C29</f>
        <v>76788735.230000004</v>
      </c>
      <c r="D27" s="27">
        <f>'[1]P3 Ejecucion '!D29</f>
        <v>0</v>
      </c>
      <c r="E27" s="27">
        <f>'[1]P3 Ejecucion '!E29</f>
        <v>0</v>
      </c>
      <c r="F27" s="27">
        <f>'[1]P3 Ejecucion '!F29</f>
        <v>234348</v>
      </c>
      <c r="G27" s="27">
        <f>'[1]P3 Ejecucion '!G29</f>
        <v>128281</v>
      </c>
      <c r="H27" s="27">
        <f>'[1]P3 Ejecucion '!H29</f>
        <v>4239517.62</v>
      </c>
      <c r="I27" s="27">
        <f>'[1]P3 Ejecucion '!I29</f>
        <v>3450784.52</v>
      </c>
      <c r="J27" s="27">
        <f>'[1]P3 Ejecucion '!J29</f>
        <v>246167</v>
      </c>
      <c r="K27" s="27">
        <f>'[1]P3 Ejecucion '!K29</f>
        <v>16573108.6</v>
      </c>
      <c r="L27" s="27">
        <f>'[1]P3 Ejecucion '!L29</f>
        <v>34821319.210000001</v>
      </c>
      <c r="M27" s="27">
        <f>'[1]P3 Ejecucion '!M29</f>
        <v>3324079.1999999913</v>
      </c>
      <c r="N27" s="27">
        <f>'[1]P3 Ejecucion '!N29</f>
        <v>891144.9</v>
      </c>
      <c r="O27" s="27">
        <f>'[1]P3 Ejecucion '!O29</f>
        <v>10417306.949999999</v>
      </c>
      <c r="P27" s="28">
        <f t="shared" si="1"/>
        <v>74326056.999999985</v>
      </c>
    </row>
    <row r="28" spans="1:16" x14ac:dyDescent="0.35">
      <c r="A28" s="26" t="s">
        <v>41</v>
      </c>
      <c r="B28" s="27">
        <f>'[1]P1 Presupuesto Aprobado'!B30</f>
        <v>22729622</v>
      </c>
      <c r="C28" s="27">
        <f>'[1]P1 Presupuesto Aprobado'!C30</f>
        <v>7520963.9699999997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0</v>
      </c>
      <c r="H28" s="27">
        <f>'[1]P3 Ejecucion '!H30</f>
        <v>2571090.2000000002</v>
      </c>
      <c r="I28" s="27">
        <f>'[1]P3 Ejecucion '!I30</f>
        <v>795272.8</v>
      </c>
      <c r="J28" s="27">
        <f>'[1]P3 Ejecucion '!J30</f>
        <v>0</v>
      </c>
      <c r="K28" s="27">
        <f>'[1]P3 Ejecucion '!K30</f>
        <v>43329.599999999999</v>
      </c>
      <c r="L28" s="27">
        <f>'[1]P3 Ejecucion '!L30</f>
        <v>914858.48</v>
      </c>
      <c r="M28" s="27">
        <f>'[1]P3 Ejecucion '!M30</f>
        <v>1705068.85</v>
      </c>
      <c r="N28" s="27">
        <f>'[1]P3 Ejecucion '!N30</f>
        <v>0</v>
      </c>
      <c r="O28" s="27">
        <f>'[1]P3 Ejecucion '!O30</f>
        <v>1488942.88</v>
      </c>
      <c r="P28" s="28">
        <f t="shared" si="1"/>
        <v>7518562.8099999996</v>
      </c>
    </row>
    <row r="29" spans="1:16" ht="29" x14ac:dyDescent="0.35">
      <c r="A29" s="26" t="s">
        <v>42</v>
      </c>
      <c r="B29" s="27">
        <f>'[1]P1 Presupuesto Aprobado'!B31</f>
        <v>2078321</v>
      </c>
      <c r="C29" s="27">
        <f>'[1]P1 Presupuesto Aprobado'!C31</f>
        <v>1216107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35984.1</v>
      </c>
      <c r="H29" s="27">
        <f>'[1]P3 Ejecucion '!H31</f>
        <v>0</v>
      </c>
      <c r="I29" s="27">
        <f>'[1]P3 Ejecucion '!I31</f>
        <v>346684</v>
      </c>
      <c r="J29" s="27">
        <f>'[1]P3 Ejecucion '!J31</f>
        <v>45897.279999999999</v>
      </c>
      <c r="K29" s="27">
        <f>'[1]P3 Ejecucion '!K31</f>
        <v>0</v>
      </c>
      <c r="L29" s="27">
        <f>'[1]P3 Ejecucion '!L31</f>
        <v>2162.94</v>
      </c>
      <c r="M29" s="27">
        <f>'[1]P3 Ejecucion '!M31</f>
        <v>73576.539999999994</v>
      </c>
      <c r="N29" s="27">
        <f>'[1]P3 Ejecucion '!N31</f>
        <v>153046</v>
      </c>
      <c r="O29" s="27">
        <f>'[1]P3 Ejecucion '!O31</f>
        <v>558754.78</v>
      </c>
      <c r="P29" s="28">
        <f t="shared" si="1"/>
        <v>1216105.6400000001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ht="29" x14ac:dyDescent="0.35">
      <c r="A31" s="26" t="s">
        <v>44</v>
      </c>
      <c r="B31" s="27">
        <f>'[1]P1 Presupuesto Aprobado'!B33</f>
        <v>661600</v>
      </c>
      <c r="C31" s="27">
        <f>'[1]P1 Presupuesto Aprobado'!C33</f>
        <v>1181069.08</v>
      </c>
      <c r="D31" s="27">
        <f>'[1]P3 Ejecucion '!D33</f>
        <v>0</v>
      </c>
      <c r="E31" s="27">
        <f>'[1]P3 Ejecucion '!E33</f>
        <v>0</v>
      </c>
      <c r="F31" s="27">
        <f>'[1]P3 Ejecucion '!F33</f>
        <v>160008</v>
      </c>
      <c r="G31" s="27">
        <f>'[1]P3 Ejecucion '!G33</f>
        <v>180304</v>
      </c>
      <c r="H31" s="27">
        <f>'[1]P3 Ejecucion '!H33</f>
        <v>0</v>
      </c>
      <c r="I31" s="27">
        <f>'[1]P3 Ejecucion '!I33</f>
        <v>223558.08</v>
      </c>
      <c r="J31" s="27">
        <f>'[1]P3 Ejecucion '!J33</f>
        <v>57348</v>
      </c>
      <c r="K31" s="27">
        <f>'[1]P3 Ejecucion '!K33</f>
        <v>132160</v>
      </c>
      <c r="L31" s="27">
        <f>'[1]P3 Ejecucion '!L33</f>
        <v>0</v>
      </c>
      <c r="M31" s="27">
        <f>'[1]P3 Ejecucion '!M33</f>
        <v>0</v>
      </c>
      <c r="N31" s="27">
        <f>'[1]P3 Ejecucion '!N33</f>
        <v>145494</v>
      </c>
      <c r="O31" s="27">
        <f>'[1]P3 Ejecucion '!O33</f>
        <v>282197</v>
      </c>
      <c r="P31" s="28">
        <f t="shared" si="1"/>
        <v>1181069.08</v>
      </c>
    </row>
    <row r="32" spans="1:16" ht="29" x14ac:dyDescent="0.35">
      <c r="A32" s="26" t="s">
        <v>45</v>
      </c>
      <c r="B32" s="27">
        <f>'[1]P1 Presupuesto Aprobado'!B34</f>
        <v>26670921</v>
      </c>
      <c r="C32" s="27">
        <f>'[1]P1 Presupuesto Aprobado'!C34</f>
        <v>49748464.380000003</v>
      </c>
      <c r="D32" s="27">
        <f>'[1]P3 Ejecucion '!D34</f>
        <v>0</v>
      </c>
      <c r="E32" s="27">
        <f>'[1]P3 Ejecucion '!E34</f>
        <v>0</v>
      </c>
      <c r="F32" s="27">
        <f>'[1]P3 Ejecucion '!F34</f>
        <v>0</v>
      </c>
      <c r="G32" s="27">
        <f>'[1]P3 Ejecucion '!G34</f>
        <v>304196.92</v>
      </c>
      <c r="H32" s="27">
        <f>'[1]P3 Ejecucion '!H34</f>
        <v>1353261.76</v>
      </c>
      <c r="I32" s="27">
        <f>'[1]P3 Ejecucion '!I34</f>
        <v>6356554.6299999999</v>
      </c>
      <c r="J32" s="27">
        <f>'[1]P3 Ejecucion '!J34</f>
        <v>2808.4</v>
      </c>
      <c r="K32" s="27">
        <f>'[1]P3 Ejecucion '!K34</f>
        <v>137883</v>
      </c>
      <c r="L32" s="27">
        <f>'[1]P3 Ejecucion '!L34</f>
        <v>19557684.300000001</v>
      </c>
      <c r="M32" s="27">
        <f>'[1]P3 Ejecucion '!M34</f>
        <v>16466.900000000001</v>
      </c>
      <c r="N32" s="27">
        <f>'[1]P3 Ejecucion '!N34</f>
        <v>13676371.27</v>
      </c>
      <c r="O32" s="27">
        <f>'[1]P3 Ejecucion '!O34</f>
        <v>4664586.38</v>
      </c>
      <c r="P32" s="28">
        <f t="shared" si="1"/>
        <v>46069813.560000002</v>
      </c>
    </row>
    <row r="33" spans="1:16" ht="29" x14ac:dyDescent="0.35">
      <c r="A33" s="22" t="s">
        <v>46</v>
      </c>
      <c r="B33" s="23">
        <f>'[1]P1 Presupuesto Aprobado'!B35</f>
        <v>27824491</v>
      </c>
      <c r="C33" s="23">
        <f>'[1]P1 Presupuesto Aprobado'!C35</f>
        <v>17445731.719999999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251563.02</v>
      </c>
      <c r="H33" s="23">
        <f>'[1]P3 Ejecucion '!H35</f>
        <v>2225288.84</v>
      </c>
      <c r="I33" s="23">
        <f>'[1]P3 Ejecucion '!I35</f>
        <v>4914125.68</v>
      </c>
      <c r="J33" s="23">
        <f>'[1]P3 Ejecucion '!J35</f>
        <v>0</v>
      </c>
      <c r="K33" s="23">
        <f>'[1]P3 Ejecucion '!K35</f>
        <v>0</v>
      </c>
      <c r="L33" s="23">
        <f>'[1]P3 Ejecucion '!L35</f>
        <v>249080.3</v>
      </c>
      <c r="M33" s="23">
        <f>'[1]P3 Ejecucion '!M35</f>
        <v>2399841.2000000002</v>
      </c>
      <c r="N33" s="23">
        <f>'[1]P3 Ejecucion '!N35</f>
        <v>347193.76</v>
      </c>
      <c r="O33" s="23">
        <f>'[1]P3 Ejecucion '!O35</f>
        <v>2853864.8</v>
      </c>
      <c r="P33" s="24">
        <f t="shared" si="1"/>
        <v>15495257.599999998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72888841</v>
      </c>
      <c r="C35" s="23">
        <f>'[1]P1 Presupuesto Aprobado'!C37</f>
        <v>68638629.859999999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2029419.46</v>
      </c>
      <c r="H35" s="23">
        <f>'[1]P3 Ejecucion '!H37</f>
        <v>13237363.35</v>
      </c>
      <c r="I35" s="23">
        <f>'[1]P3 Ejecucion '!I37</f>
        <v>687399.56</v>
      </c>
      <c r="J35" s="23">
        <f>'[1]P3 Ejecucion '!J37</f>
        <v>8976855</v>
      </c>
      <c r="K35" s="23">
        <f>'[1]P3 Ejecucion '!K37</f>
        <v>4318448.9800000004</v>
      </c>
      <c r="L35" s="23">
        <f>'[1]P3 Ejecucion '!L37</f>
        <v>1948581.9</v>
      </c>
      <c r="M35" s="23">
        <f>'[1]P3 Ejecucion '!M37</f>
        <v>394489.14</v>
      </c>
      <c r="N35" s="23">
        <f>'[1]P3 Ejecucion '!N37</f>
        <v>3442725.52</v>
      </c>
      <c r="O35" s="23">
        <f>'[1]P3 Ejecucion '!O37</f>
        <v>33538062.399999999</v>
      </c>
      <c r="P35" s="24">
        <f t="shared" si="1"/>
        <v>68573345.310000002</v>
      </c>
    </row>
    <row r="36" spans="1:16" x14ac:dyDescent="0.35">
      <c r="A36" s="25" t="s">
        <v>49</v>
      </c>
      <c r="B36" s="21">
        <f>'[1]P1 Presupuesto Aprobado'!B38</f>
        <v>9700000</v>
      </c>
      <c r="C36" s="21">
        <f>'[1]P1 Presupuesto Aprobado'!C38</f>
        <v>10306515.74</v>
      </c>
      <c r="D36" s="21">
        <f>'[1]P3 Ejecucion '!D38</f>
        <v>0</v>
      </c>
      <c r="E36" s="21">
        <f>'[1]P3 Ejecucion '!E38</f>
        <v>1230275.5299999998</v>
      </c>
      <c r="F36" s="21">
        <f>'[1]P3 Ejecucion '!F38</f>
        <v>3020515</v>
      </c>
      <c r="G36" s="21">
        <f>'[1]P3 Ejecucion '!G38</f>
        <v>0</v>
      </c>
      <c r="H36" s="21">
        <f>'[1]P3 Ejecucion '!H38</f>
        <v>0</v>
      </c>
      <c r="I36" s="21">
        <f>'[1]P3 Ejecucion '!I38</f>
        <v>1859392.23</v>
      </c>
      <c r="J36" s="21">
        <f>'[1]P3 Ejecucion '!J38</f>
        <v>7245</v>
      </c>
      <c r="K36" s="21">
        <f>'[1]P3 Ejecucion '!K38</f>
        <v>143993.85999999999</v>
      </c>
      <c r="L36" s="21">
        <f>'[1]P3 Ejecucion '!L38</f>
        <v>741945.38</v>
      </c>
      <c r="M36" s="21">
        <f>'[1]P3 Ejecucion '!M38</f>
        <v>79836.679999999993</v>
      </c>
      <c r="N36" s="21">
        <f>'[1]P3 Ejecucion '!N38</f>
        <v>1009894.68</v>
      </c>
      <c r="O36" s="21">
        <f>'[1]P3 Ejecucion '!O38</f>
        <v>1658520.45</v>
      </c>
      <c r="P36" s="29">
        <f t="shared" ref="P36" si="4">P37+P38+P39+P40+P41+P42+P43</f>
        <v>9751618.8099999987</v>
      </c>
    </row>
    <row r="37" spans="1:16" ht="29" x14ac:dyDescent="0.35">
      <c r="A37" s="22" t="s">
        <v>50</v>
      </c>
      <c r="B37" s="23">
        <f>'[1]P1 Presupuesto Aprobado'!B39</f>
        <v>9700000</v>
      </c>
      <c r="C37" s="23">
        <f>'[1]P1 Presupuesto Aprobado'!C39</f>
        <v>10306515.74</v>
      </c>
      <c r="D37" s="23">
        <f>'[1]P3 Ejecucion '!D39</f>
        <v>0</v>
      </c>
      <c r="E37" s="23">
        <f>'[1]P3 Ejecucion '!E39</f>
        <v>1230275.5299999998</v>
      </c>
      <c r="F37" s="23">
        <f>'[1]P3 Ejecucion '!F39</f>
        <v>3020515</v>
      </c>
      <c r="G37" s="23">
        <f>'[1]P3 Ejecucion '!G39</f>
        <v>0</v>
      </c>
      <c r="H37" s="23">
        <f>'[1]P3 Ejecucion '!H39</f>
        <v>0</v>
      </c>
      <c r="I37" s="23">
        <f>'[1]P3 Ejecucion '!I39</f>
        <v>1859392.23</v>
      </c>
      <c r="J37" s="23">
        <f>'[1]P3 Ejecucion '!J39</f>
        <v>7245</v>
      </c>
      <c r="K37" s="23">
        <f>'[1]P3 Ejecucion '!K39</f>
        <v>143993.85999999999</v>
      </c>
      <c r="L37" s="23">
        <f>'[1]P3 Ejecucion '!L39</f>
        <v>741945.38</v>
      </c>
      <c r="M37" s="23">
        <f>'[1]P3 Ejecucion '!M39</f>
        <v>79836.679999999993</v>
      </c>
      <c r="N37" s="23">
        <f>'[1]P3 Ejecucion '!N39</f>
        <v>1009894.68</v>
      </c>
      <c r="O37" s="23">
        <f>'[1]P3 Ejecucion '!O39</f>
        <v>1658520.45</v>
      </c>
      <c r="P37" s="24">
        <f t="shared" si="1"/>
        <v>9751618.8099999987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ht="29" x14ac:dyDescent="0.35">
      <c r="A52" s="25" t="s">
        <v>65</v>
      </c>
      <c r="B52" s="21">
        <f>'[1]P1 Presupuesto Aprobado'!B54</f>
        <v>71550816</v>
      </c>
      <c r="C52" s="21">
        <f>'[1]P1 Presupuesto Aprobado'!C54</f>
        <v>59323318.890000001</v>
      </c>
      <c r="D52" s="21">
        <f>'[1]P3 Ejecucion '!D54</f>
        <v>0</v>
      </c>
      <c r="E52" s="21">
        <f>'[1]P3 Ejecucion '!E54</f>
        <v>0</v>
      </c>
      <c r="F52" s="21">
        <f>'[1]P3 Ejecucion '!F54</f>
        <v>94122.7</v>
      </c>
      <c r="G52" s="21">
        <f>'[1]P3 Ejecucion '!G54</f>
        <v>0</v>
      </c>
      <c r="H52" s="21">
        <f>'[1]P3 Ejecucion '!H54</f>
        <v>2140683.83</v>
      </c>
      <c r="I52" s="21">
        <f>'[1]P3 Ejecucion '!I54</f>
        <v>445096</v>
      </c>
      <c r="J52" s="21">
        <f>'[1]P3 Ejecucion '!J54</f>
        <v>3787661.5</v>
      </c>
      <c r="K52" s="21">
        <f>'[1]P3 Ejecucion '!K54</f>
        <v>6387323.2199999997</v>
      </c>
      <c r="L52" s="21">
        <f>'[1]P3 Ejecucion '!L54</f>
        <v>2685387.68</v>
      </c>
      <c r="M52" s="21">
        <f>'[1]P3 Ejecucion '!M54</f>
        <v>1737937.04</v>
      </c>
      <c r="N52" s="21">
        <f>'[1]P3 Ejecucion '!N54</f>
        <v>163041.78</v>
      </c>
      <c r="O52" s="21">
        <f>'[1]P3 Ejecucion '!O54</f>
        <v>41829941.059999995</v>
      </c>
      <c r="P52" s="29">
        <f t="shared" ref="P52" si="6">P53+P54+P55+P56+P57+P58+P59+P60+P61</f>
        <v>59271194.810000002</v>
      </c>
    </row>
    <row r="53" spans="1:16" x14ac:dyDescent="0.35">
      <c r="A53" s="22" t="s">
        <v>66</v>
      </c>
      <c r="B53" s="23">
        <f>'[1]P1 Presupuesto Aprobado'!B55</f>
        <v>51786276</v>
      </c>
      <c r="C53" s="23">
        <f>'[1]P1 Presupuesto Aprobado'!C55</f>
        <v>24281847.609999999</v>
      </c>
      <c r="D53" s="23">
        <f>'[1]P3 Ejecucion '!D55</f>
        <v>0</v>
      </c>
      <c r="E53" s="23">
        <f>'[1]P3 Ejecucion '!E55</f>
        <v>0</v>
      </c>
      <c r="F53" s="23">
        <f>'[1]P3 Ejecucion '!F55</f>
        <v>47984.7</v>
      </c>
      <c r="G53" s="23">
        <f>'[1]P3 Ejecucion '!G55</f>
        <v>0</v>
      </c>
      <c r="H53" s="23">
        <f>'[1]P3 Ejecucion '!H55</f>
        <v>1986007.07</v>
      </c>
      <c r="I53" s="23">
        <f>'[1]P3 Ejecucion '!I55</f>
        <v>445096</v>
      </c>
      <c r="J53" s="23">
        <f>'[1]P3 Ejecucion '!J55</f>
        <v>1507597.5</v>
      </c>
      <c r="K53" s="23">
        <f>'[1]P3 Ejecucion '!K55</f>
        <v>3778406.02</v>
      </c>
      <c r="L53" s="23">
        <f>'[1]P3 Ejecucion '!L55</f>
        <v>1574376.58</v>
      </c>
      <c r="M53" s="23">
        <f>'[1]P3 Ejecucion '!M55</f>
        <v>1635277.04</v>
      </c>
      <c r="N53" s="23">
        <f>'[1]P3 Ejecucion '!N55</f>
        <v>0</v>
      </c>
      <c r="O53" s="23">
        <f>'[1]P3 Ejecucion '!O55</f>
        <v>13307101.699999999</v>
      </c>
      <c r="P53" s="24">
        <f t="shared" si="1"/>
        <v>24281846.609999999</v>
      </c>
    </row>
    <row r="54" spans="1:16" ht="29" x14ac:dyDescent="0.35">
      <c r="A54" s="22" t="s">
        <v>67</v>
      </c>
      <c r="B54" s="23">
        <f>'[1]P1 Presupuesto Aprobado'!B56</f>
        <v>6036500</v>
      </c>
      <c r="C54" s="23">
        <f>'[1]P1 Presupuesto Aprobado'!C56</f>
        <v>3061826.6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1079700</v>
      </c>
      <c r="L54" s="23">
        <f>'[1]P3 Ejecucion '!L56</f>
        <v>260944.02</v>
      </c>
      <c r="M54" s="23">
        <f>'[1]P3 Ejecucion '!M56</f>
        <v>0</v>
      </c>
      <c r="N54" s="23">
        <f>'[1]P3 Ejecucion '!N56</f>
        <v>0</v>
      </c>
      <c r="O54" s="23">
        <f>'[1]P3 Ejecucion '!O56</f>
        <v>1721181.05</v>
      </c>
      <c r="P54" s="24">
        <f t="shared" si="1"/>
        <v>3061825.0700000003</v>
      </c>
    </row>
    <row r="55" spans="1:16" ht="29" x14ac:dyDescent="0.35">
      <c r="A55" s="22" t="s">
        <v>68</v>
      </c>
      <c r="B55" s="23">
        <f>'[1]P1 Presupuesto Aprobado'!B57</f>
        <v>9503200</v>
      </c>
      <c r="C55" s="23">
        <f>'[1]P1 Presupuesto Aprobado'!C57</f>
        <v>4455456.84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43331.96</v>
      </c>
      <c r="I55" s="23">
        <f>'[1]P3 Ejecucion '!I57</f>
        <v>0</v>
      </c>
      <c r="J55" s="23">
        <f>'[1]P3 Ejecucion '!J57</f>
        <v>2268500</v>
      </c>
      <c r="K55" s="23">
        <f>'[1]P3 Ejecucion '!K57</f>
        <v>1163624.8799999999</v>
      </c>
      <c r="L55" s="23">
        <f>'[1]P3 Ejecucion '!L57</f>
        <v>405000</v>
      </c>
      <c r="M55" s="23">
        <f>'[1]P3 Ejecucion '!M57</f>
        <v>0</v>
      </c>
      <c r="N55" s="23">
        <f>'[1]P3 Ejecucion '!N57</f>
        <v>0</v>
      </c>
      <c r="O55" s="23">
        <f>'[1]P3 Ejecucion '!O57</f>
        <v>575000</v>
      </c>
      <c r="P55" s="24">
        <f t="shared" si="1"/>
        <v>4455456.84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24444396.199999999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24444395.989999998</v>
      </c>
      <c r="P56" s="24">
        <f t="shared" si="1"/>
        <v>24444395.989999998</v>
      </c>
    </row>
    <row r="57" spans="1:16" ht="29" x14ac:dyDescent="0.35">
      <c r="A57" s="22" t="s">
        <v>70</v>
      </c>
      <c r="B57" s="23">
        <f>'[1]P1 Presupuesto Aprobado'!B59</f>
        <v>4064640</v>
      </c>
      <c r="C57" s="23">
        <f>'[1]P1 Presupuesto Aprobado'!C59</f>
        <v>2699702.64</v>
      </c>
      <c r="D57" s="23">
        <f>'[1]P3 Ejecucion '!D59</f>
        <v>0</v>
      </c>
      <c r="E57" s="23">
        <f>'[1]P3 Ejecucion '!E59</f>
        <v>0</v>
      </c>
      <c r="F57" s="23">
        <f>'[1]P3 Ejecucion '!F59</f>
        <v>46138</v>
      </c>
      <c r="G57" s="23">
        <f>'[1]P3 Ejecucion '!G59</f>
        <v>0</v>
      </c>
      <c r="H57" s="23">
        <f>'[1]P3 Ejecucion '!H59</f>
        <v>111344.8</v>
      </c>
      <c r="I57" s="23">
        <f>'[1]P3 Ejecucion '!I59</f>
        <v>0</v>
      </c>
      <c r="J57" s="23">
        <f>'[1]P3 Ejecucion '!J59</f>
        <v>11564</v>
      </c>
      <c r="K57" s="23">
        <f>'[1]P3 Ejecucion '!K59</f>
        <v>365592.32000000001</v>
      </c>
      <c r="L57" s="23">
        <f>'[1]P3 Ejecucion '!L59</f>
        <v>331020.08</v>
      </c>
      <c r="M57" s="23">
        <f>'[1]P3 Ejecucion '!M59</f>
        <v>0</v>
      </c>
      <c r="N57" s="23">
        <f>'[1]P3 Ejecucion '!N59</f>
        <v>0</v>
      </c>
      <c r="O57" s="23">
        <f>'[1]P3 Ejecucion '!O59</f>
        <v>1782262.32</v>
      </c>
      <c r="P57" s="24">
        <f t="shared" si="1"/>
        <v>2647921.52</v>
      </c>
    </row>
    <row r="58" spans="1:16" x14ac:dyDescent="0.35">
      <c r="A58" s="22" t="s">
        <v>71</v>
      </c>
      <c r="B58" s="23">
        <f>'[1]P1 Presupuesto Aprobado'!B60</f>
        <v>83700</v>
      </c>
      <c r="C58" s="23">
        <f>'[1]P1 Presupuesto Aprobado'!C60</f>
        <v>217047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114047</v>
      </c>
      <c r="M58" s="23">
        <f>'[1]P3 Ejecucion '!M60</f>
        <v>102660</v>
      </c>
      <c r="N58" s="23">
        <f>'[1]P3 Ejecucion '!N60</f>
        <v>0</v>
      </c>
      <c r="O58" s="23">
        <f>'[1]P3 Ejecucion '!O60</f>
        <v>0</v>
      </c>
      <c r="P58" s="24">
        <f t="shared" si="1"/>
        <v>216707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76500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163042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163041.78</v>
      </c>
      <c r="O61" s="23">
        <f>'[1]P3 Ejecucion '!O63</f>
        <v>0</v>
      </c>
      <c r="P61" s="24">
        <f t="shared" si="1"/>
        <v>163041.78</v>
      </c>
    </row>
    <row r="62" spans="1:16" x14ac:dyDescent="0.35">
      <c r="A62" s="25" t="s">
        <v>75</v>
      </c>
      <c r="B62" s="21">
        <f>'[1]P1 Presupuesto Aprobado'!B64</f>
        <v>17205750</v>
      </c>
      <c r="C62" s="21">
        <f>'[1]P1 Presupuesto Aprobado'!C64</f>
        <v>9512178</v>
      </c>
      <c r="D62" s="21">
        <f>'[1]P3 Ejecucion '!D64</f>
        <v>0</v>
      </c>
      <c r="E62" s="21">
        <f>'[1]P3 Ejecucion '!E64</f>
        <v>0</v>
      </c>
      <c r="F62" s="21">
        <f>'[1]P3 Ejecucion '!F64</f>
        <v>1584881.39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3971684.19</v>
      </c>
      <c r="P62" s="29">
        <f t="shared" ref="P62" si="7">P63+P64+P65+P66</f>
        <v>5556565.5800000001</v>
      </c>
    </row>
    <row r="63" spans="1:16" x14ac:dyDescent="0.35">
      <c r="A63" s="22" t="s">
        <v>76</v>
      </c>
      <c r="B63" s="23">
        <f>'[1]P1 Presupuesto Aprobado'!B65</f>
        <v>17205750</v>
      </c>
      <c r="C63" s="23">
        <f>'[1]P1 Presupuesto Aprobado'!C65</f>
        <v>9512178</v>
      </c>
      <c r="D63" s="23">
        <f>'[1]P3 Ejecucion '!D65</f>
        <v>0</v>
      </c>
      <c r="E63" s="23">
        <f>'[1]P3 Ejecucion '!E65</f>
        <v>0</v>
      </c>
      <c r="F63" s="23">
        <f>'[1]P3 Ejecucion '!F65</f>
        <v>1584881.39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3971684.19</v>
      </c>
      <c r="P63" s="24">
        <f t="shared" si="1"/>
        <v>5556565.5800000001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ht="29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807880837</v>
      </c>
      <c r="C83" s="33">
        <f t="shared" ref="C83:P83" si="15">C9+C74</f>
        <v>784047507.39999998</v>
      </c>
      <c r="D83" s="33">
        <f t="shared" si="15"/>
        <v>24554354.650000002</v>
      </c>
      <c r="E83" s="33">
        <f t="shared" si="15"/>
        <v>51708428.300000004</v>
      </c>
      <c r="F83" s="33">
        <f t="shared" si="15"/>
        <v>47311014.860000007</v>
      </c>
      <c r="G83" s="33">
        <f t="shared" si="15"/>
        <v>32724615.439999998</v>
      </c>
      <c r="H83" s="33">
        <f t="shared" si="15"/>
        <v>77239928.879999995</v>
      </c>
      <c r="I83" s="33">
        <f t="shared" si="15"/>
        <v>53932572.969999999</v>
      </c>
      <c r="J83" s="33">
        <f t="shared" si="15"/>
        <v>41644730.370000005</v>
      </c>
      <c r="K83" s="33">
        <f t="shared" si="15"/>
        <v>61341078.420000002</v>
      </c>
      <c r="L83" s="33">
        <f t="shared" si="15"/>
        <v>87982580.75</v>
      </c>
      <c r="M83" s="33">
        <f t="shared" si="15"/>
        <v>47932149.879999988</v>
      </c>
      <c r="N83" s="33">
        <f t="shared" si="15"/>
        <v>55219221.509999998</v>
      </c>
      <c r="O83" s="33">
        <f t="shared" si="15"/>
        <v>181011858.69</v>
      </c>
      <c r="P83" s="33">
        <f t="shared" si="15"/>
        <v>762602534.71999991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2025-01-13T21:28:38Z</dcterms:created>
  <dcterms:modified xsi:type="dcterms:W3CDTF">2025-01-13T21:30:20Z</dcterms:modified>
</cp:coreProperties>
</file>