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2025\2025-TRANSPARENCIA\"/>
    </mc:Choice>
  </mc:AlternateContent>
  <bookViews>
    <workbookView xWindow="0" yWindow="0" windowWidth="19200" windowHeight="67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M74" i="1" s="1"/>
  <c r="L75" i="1"/>
  <c r="K75" i="1"/>
  <c r="J75" i="1"/>
  <c r="J74" i="1" s="1"/>
  <c r="I75" i="1"/>
  <c r="I74" i="1" s="1"/>
  <c r="H75" i="1"/>
  <c r="G75" i="1"/>
  <c r="F75" i="1"/>
  <c r="F74" i="1" s="1"/>
  <c r="E75" i="1"/>
  <c r="E74" i="1" s="1"/>
  <c r="D75" i="1"/>
  <c r="C75" i="1"/>
  <c r="B75" i="1"/>
  <c r="B74" i="1" s="1"/>
  <c r="L74" i="1"/>
  <c r="H74" i="1"/>
  <c r="D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M47" i="1"/>
  <c r="M45" i="1" s="1"/>
  <c r="M9" i="1" s="1"/>
  <c r="M83" i="1" s="1"/>
  <c r="L47" i="1"/>
  <c r="K47" i="1"/>
  <c r="J47" i="1"/>
  <c r="I47" i="1"/>
  <c r="I45" i="1" s="1"/>
  <c r="I9" i="1" s="1"/>
  <c r="I83" i="1" s="1"/>
  <c r="H47" i="1"/>
  <c r="G47" i="1"/>
  <c r="F47" i="1"/>
  <c r="E47" i="1"/>
  <c r="E45" i="1" s="1"/>
  <c r="E9" i="1" s="1"/>
  <c r="E83" i="1" s="1"/>
  <c r="D47" i="1"/>
  <c r="B47" i="1"/>
  <c r="P46" i="1"/>
  <c r="P45" i="1" s="1"/>
  <c r="O46" i="1"/>
  <c r="O45" i="1" s="1"/>
  <c r="N46" i="1"/>
  <c r="M46" i="1"/>
  <c r="L46" i="1"/>
  <c r="L45" i="1" s="1"/>
  <c r="K46" i="1"/>
  <c r="K45" i="1" s="1"/>
  <c r="J46" i="1"/>
  <c r="I46" i="1"/>
  <c r="H46" i="1"/>
  <c r="H45" i="1" s="1"/>
  <c r="G46" i="1"/>
  <c r="G45" i="1" s="1"/>
  <c r="F46" i="1"/>
  <c r="E46" i="1"/>
  <c r="D46" i="1"/>
  <c r="D45" i="1" s="1"/>
  <c r="C46" i="1"/>
  <c r="C45" i="1" s="1"/>
  <c r="B46" i="1"/>
  <c r="N45" i="1"/>
  <c r="J45" i="1"/>
  <c r="F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P36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L9" i="1" s="1"/>
  <c r="L83" i="1" s="1"/>
  <c r="K16" i="1"/>
  <c r="J16" i="1"/>
  <c r="I16" i="1"/>
  <c r="H16" i="1"/>
  <c r="H9" i="1" s="1"/>
  <c r="H83" i="1" s="1"/>
  <c r="G16" i="1"/>
  <c r="F16" i="1"/>
  <c r="E16" i="1"/>
  <c r="D16" i="1"/>
  <c r="D9" i="1" s="1"/>
  <c r="D83" i="1" s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M10" i="1"/>
  <c r="L10" i="1"/>
  <c r="K10" i="1"/>
  <c r="J10" i="1"/>
  <c r="J9" i="1" s="1"/>
  <c r="I10" i="1"/>
  <c r="H10" i="1"/>
  <c r="G10" i="1"/>
  <c r="F10" i="1"/>
  <c r="F9" i="1" s="1"/>
  <c r="E10" i="1"/>
  <c r="D10" i="1"/>
  <c r="C10" i="1"/>
  <c r="B10" i="1"/>
  <c r="B9" i="1" s="1"/>
  <c r="B83" i="1" l="1"/>
  <c r="F83" i="1"/>
  <c r="N83" i="1"/>
  <c r="C9" i="1"/>
  <c r="C83" i="1" s="1"/>
  <c r="G9" i="1"/>
  <c r="G83" i="1" s="1"/>
  <c r="K9" i="1"/>
  <c r="K83" i="1" s="1"/>
  <c r="O9" i="1"/>
  <c r="O83" i="1" s="1"/>
  <c r="P16" i="1"/>
  <c r="P67" i="1"/>
  <c r="P78" i="1"/>
  <c r="P74" i="1"/>
  <c r="J83" i="1"/>
  <c r="P9" i="1" l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<sst xmlns="http://schemas.openxmlformats.org/spreadsheetml/2006/main" count="112" uniqueCount="112">
  <si>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</si>
  <si>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</si>
  <si>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2025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</si>
  <si>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</si>
  <si>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</si>
  <si>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</si>
  <si>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</si>
  <si>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</si>
  <si>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</si>
  <si>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</si>
  <si>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</si>
  <si>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</si>
  <si>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</si>
  <si>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</si>
  <si>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</si>
  <si>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</si>
  <si>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</si>
  <si>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</si>
  <si>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</si>
  <si>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</si>
  <si>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</si>
  <si>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</si>
  <si>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</si>
  <si>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</si>
  <si>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</si>
  <si>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</si>
  <si>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</si>
  <si>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</si>
  <si>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</si>
  <si>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</si>
  <si>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</si>
  <si>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</si>
  <si>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</si>
  <si>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</si>
  <si>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</si>
  <si>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</si>
  <si>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</si>
  <si>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</si>
  <si>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</si>
  <si>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</si>
  <si>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</si>
  <si>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</si>
  <si>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</si>
  <si>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</si>
  <si>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</si>
  <si>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</si>
  <si>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</si>
  <si>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</si>
  <si>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</si>
  <si>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</si>
  <si>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</si>
  <si>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</si>
  <si>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</si>
  <si>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</si>
  <si>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</si>
  <si>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</si>
  <si>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</si>
  <si>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</si>
  <si>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</si>
  <si>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</si>
  <si>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</si>
  <si>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</si>
  <si>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</si>
  <si>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</si>
  <si>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</si>
  <si>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</si>
  <si>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</si>
  <si>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</si>
  <si>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</si>
  <si>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</si>
  <si>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</si>
  <si>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</si>
  <si>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</si>
  <si>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</si>
  <si>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</si>
  <si>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</si>
  <si>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</si>
  <si>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</si>
  <si>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</si>
  <si>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</si>
  <si>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</si>
  <si>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</si>
  <si>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</si>
  <si>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</si>
  <si>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</si>
  <si>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</si>
  <si>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</si>
  <si>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</si>
  <si>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</si>
  <si>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</si>
  <si>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</si>
  <si>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</si>
  <si>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</si>
  <si>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</si>
  <si>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</si>
  <si>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</si>
  <si>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</si>
  <si>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abril del 2025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</si>
  <si>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</si>
  <si>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</si>
  <si>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</si>
  <si>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</si>
  <si>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</si>
  <si>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</si>
  <si>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</si>
  <si>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7-Fuente: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</si>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</sst>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1550650" y="25400"/>
          <a:ext cx="984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262164</xdr:colOff>
      <xdr:row>0</xdr:row>
      <xdr:rowOff>49892</xdr:rowOff>
    </xdr:from>
    <xdr:to>
      <xdr:col>0</xdr:col>
      <xdr:colOff>3264131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4" y="49892"/>
          <a:ext cx="3001967" cy="553358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82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PLANTILLA%20PRESUPUESTO%20Y%20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444063392</v>
          </cell>
          <cell r="C12">
            <v>444063392</v>
          </cell>
        </row>
        <row r="13">
          <cell r="B13">
            <v>357909040</v>
          </cell>
          <cell r="C13">
            <v>357909040</v>
          </cell>
        </row>
        <row r="14">
          <cell r="B14">
            <v>49463978</v>
          </cell>
          <cell r="C14">
            <v>49463978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36690374</v>
          </cell>
          <cell r="C17">
            <v>36690374</v>
          </cell>
        </row>
        <row r="18">
          <cell r="B18">
            <v>70812553</v>
          </cell>
          <cell r="C18">
            <v>69073120</v>
          </cell>
        </row>
        <row r="19">
          <cell r="B19">
            <v>10353156</v>
          </cell>
          <cell r="C19">
            <v>10353156</v>
          </cell>
        </row>
        <row r="20">
          <cell r="B20">
            <v>1020183</v>
          </cell>
          <cell r="C20">
            <v>1668000</v>
          </cell>
        </row>
        <row r="21">
          <cell r="B21">
            <v>2160000</v>
          </cell>
          <cell r="C21">
            <v>2160000</v>
          </cell>
        </row>
        <row r="22">
          <cell r="B22">
            <v>0</v>
          </cell>
          <cell r="C22">
            <v>74897.149999999994</v>
          </cell>
        </row>
        <row r="23">
          <cell r="B23">
            <v>23401419</v>
          </cell>
          <cell r="C23">
            <v>23476419</v>
          </cell>
        </row>
        <row r="24">
          <cell r="B24">
            <v>3041938</v>
          </cell>
          <cell r="C24">
            <v>3041938</v>
          </cell>
        </row>
        <row r="25">
          <cell r="B25">
            <v>4121027</v>
          </cell>
          <cell r="C25">
            <v>4046129.85</v>
          </cell>
        </row>
        <row r="26">
          <cell r="B26">
            <v>24014830</v>
          </cell>
          <cell r="C26">
            <v>21552580</v>
          </cell>
        </row>
        <row r="27">
          <cell r="B27">
            <v>2700000</v>
          </cell>
          <cell r="C27">
            <v>2700000</v>
          </cell>
        </row>
        <row r="28">
          <cell r="B28">
            <v>218709073</v>
          </cell>
          <cell r="C28">
            <v>218761256</v>
          </cell>
        </row>
        <row r="29">
          <cell r="B29">
            <v>70336804</v>
          </cell>
          <cell r="C29">
            <v>70276804</v>
          </cell>
        </row>
        <row r="30">
          <cell r="B30">
            <v>11890742</v>
          </cell>
          <cell r="C30">
            <v>11809492</v>
          </cell>
        </row>
        <row r="31">
          <cell r="B31">
            <v>744380</v>
          </cell>
          <cell r="C31">
            <v>804380</v>
          </cell>
        </row>
        <row r="32">
          <cell r="B32">
            <v>0</v>
          </cell>
          <cell r="C32">
            <v>0</v>
          </cell>
        </row>
        <row r="33">
          <cell r="B33">
            <v>593400</v>
          </cell>
          <cell r="C33">
            <v>593400</v>
          </cell>
        </row>
        <row r="34">
          <cell r="B34">
            <v>28302372</v>
          </cell>
          <cell r="C34">
            <v>28302372</v>
          </cell>
        </row>
        <row r="35">
          <cell r="B35">
            <v>33806760</v>
          </cell>
          <cell r="C35">
            <v>33806760</v>
          </cell>
        </row>
        <row r="36">
          <cell r="B36">
            <v>0</v>
          </cell>
          <cell r="C36">
            <v>0</v>
          </cell>
        </row>
        <row r="37">
          <cell r="B37">
            <v>73034615</v>
          </cell>
          <cell r="C37">
            <v>73168048</v>
          </cell>
        </row>
        <row r="38">
          <cell r="B38">
            <v>3200000</v>
          </cell>
          <cell r="C38">
            <v>3200000</v>
          </cell>
        </row>
        <row r="39">
          <cell r="B39">
            <v>3200000</v>
          </cell>
          <cell r="C39">
            <v>3200000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52441034</v>
          </cell>
          <cell r="C54">
            <v>54128284</v>
          </cell>
        </row>
        <row r="55">
          <cell r="B55">
            <v>37128541</v>
          </cell>
          <cell r="C55">
            <v>39865791</v>
          </cell>
        </row>
        <row r="56">
          <cell r="B56">
            <v>4767166</v>
          </cell>
          <cell r="C56">
            <v>3992166</v>
          </cell>
        </row>
        <row r="57">
          <cell r="B57">
            <v>7286000</v>
          </cell>
          <cell r="C57">
            <v>7286000</v>
          </cell>
        </row>
        <row r="58">
          <cell r="B58">
            <v>70000</v>
          </cell>
          <cell r="C58">
            <v>70000</v>
          </cell>
        </row>
        <row r="59">
          <cell r="B59">
            <v>2266600</v>
          </cell>
          <cell r="C59">
            <v>1991600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922727</v>
          </cell>
          <cell r="C62">
            <v>922727</v>
          </cell>
        </row>
        <row r="63">
          <cell r="B63">
            <v>0</v>
          </cell>
          <cell r="C63">
            <v>0</v>
          </cell>
        </row>
        <row r="64">
          <cell r="B64">
            <v>21126885</v>
          </cell>
          <cell r="C64">
            <v>21126885</v>
          </cell>
        </row>
        <row r="65">
          <cell r="B65">
            <v>21126885</v>
          </cell>
          <cell r="C65">
            <v>21126885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23442277.990000002</v>
          </cell>
          <cell r="E12">
            <v>23805630.440000001</v>
          </cell>
          <cell r="F12">
            <v>31644691.030000001</v>
          </cell>
          <cell r="G12">
            <v>39339755.289999999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118232354.75</v>
          </cell>
        </row>
        <row r="13">
          <cell r="D13">
            <v>19694448.920000002</v>
          </cell>
          <cell r="E13">
            <v>20043734.57</v>
          </cell>
          <cell r="F13">
            <v>27887229.260000002</v>
          </cell>
          <cell r="G13">
            <v>35579448.920000002</v>
          </cell>
        </row>
        <row r="14">
          <cell r="D14">
            <v>751300</v>
          </cell>
          <cell r="E14">
            <v>751300</v>
          </cell>
          <cell r="F14">
            <v>751300</v>
          </cell>
          <cell r="G14">
            <v>751300</v>
          </cell>
        </row>
        <row r="17">
          <cell r="D17">
            <v>2996529.07</v>
          </cell>
          <cell r="E17">
            <v>3010595.87</v>
          </cell>
          <cell r="F17">
            <v>3006161.77</v>
          </cell>
          <cell r="G17">
            <v>3009006.37</v>
          </cell>
        </row>
        <row r="18">
          <cell r="D18">
            <v>2855062</v>
          </cell>
          <cell r="E18">
            <v>1891489.93</v>
          </cell>
          <cell r="F18">
            <v>6726388.7599999998</v>
          </cell>
          <cell r="G18">
            <v>8058935.8499999996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1247673.6399999999</v>
          </cell>
          <cell r="E19">
            <v>216714.16</v>
          </cell>
          <cell r="F19">
            <v>1074559.07</v>
          </cell>
          <cell r="G19">
            <v>227037.96</v>
          </cell>
        </row>
        <row r="20">
          <cell r="F20">
            <v>173342</v>
          </cell>
        </row>
        <row r="21">
          <cell r="F21">
            <v>116158.5</v>
          </cell>
          <cell r="G21">
            <v>165200</v>
          </cell>
        </row>
        <row r="22">
          <cell r="F22">
            <v>74897.149999999994</v>
          </cell>
        </row>
        <row r="23">
          <cell r="D23">
            <v>1548388.36</v>
          </cell>
          <cell r="E23">
            <v>1371105.77</v>
          </cell>
          <cell r="F23">
            <v>3732435.41</v>
          </cell>
          <cell r="G23">
            <v>3404734.27</v>
          </cell>
        </row>
        <row r="24">
          <cell r="F24">
            <v>754214.39</v>
          </cell>
        </row>
        <row r="25">
          <cell r="F25">
            <v>397182.24</v>
          </cell>
          <cell r="G25">
            <v>858088.84</v>
          </cell>
        </row>
        <row r="26">
          <cell r="D26">
            <v>59000</v>
          </cell>
          <cell r="E26">
            <v>303670</v>
          </cell>
          <cell r="F26">
            <v>403600</v>
          </cell>
          <cell r="G26">
            <v>3403874.78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1953726.86</v>
          </cell>
          <cell r="F28">
            <v>295214.3</v>
          </cell>
          <cell r="G28">
            <v>3356767.9800000004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>
            <v>6438</v>
          </cell>
          <cell r="F29">
            <v>95930</v>
          </cell>
          <cell r="G29">
            <v>243139.58</v>
          </cell>
        </row>
        <row r="30">
          <cell r="G30">
            <v>10030</v>
          </cell>
        </row>
        <row r="31">
          <cell r="G31">
            <v>157382.5</v>
          </cell>
        </row>
        <row r="34">
          <cell r="F34">
            <v>62982.5</v>
          </cell>
          <cell r="G34">
            <v>34833.599999999999</v>
          </cell>
        </row>
        <row r="35">
          <cell r="E35">
            <v>1947288.86</v>
          </cell>
          <cell r="F35">
            <v>0</v>
          </cell>
          <cell r="G35">
            <v>2569518.6</v>
          </cell>
        </row>
        <row r="37">
          <cell r="F37">
            <v>136301.79999999999</v>
          </cell>
          <cell r="G37">
            <v>341863.7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506547.06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G39">
            <v>506547.06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491446.4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G55">
            <v>491446.4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1999676.52</v>
          </cell>
          <cell r="G64">
            <v>1005801.5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1999676.52</v>
          </cell>
          <cell r="G65">
            <v>1005801.5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70" workbookViewId="0">
      <selection activeCell="A86" sqref="A86"/>
    </sheetView>
  </sheetViews>
  <sheetFormatPr baseColWidth="10" defaultRowHeight="14.5" x14ac:dyDescent="0.35"/>
  <cols>
    <col min="1" max="1" width="64" customWidth="1"/>
    <col min="2" max="2" width="20.90625" style="9" customWidth="1"/>
    <col min="3" max="3" width="22.26953125" style="9" bestFit="1" customWidth="1"/>
    <col min="4" max="6" width="14.54296875" style="9" customWidth="1"/>
    <col min="7" max="7" width="14.54296875" style="9" bestFit="1" customWidth="1"/>
    <col min="8" max="8" width="7" style="9" hidden="1" customWidth="1"/>
    <col min="9" max="9" width="6.6328125" style="9" hidden="1" customWidth="1"/>
    <col min="10" max="10" width="6.08984375" style="9" hidden="1" customWidth="1"/>
    <col min="11" max="11" width="8.6328125" style="9" hidden="1" customWidth="1"/>
    <col min="12" max="12" width="12.1796875" style="9" hidden="1" customWidth="1"/>
    <col min="13" max="13" width="9.1796875" style="9" hidden="1" customWidth="1"/>
    <col min="14" max="14" width="12.1796875" style="9" hidden="1" customWidth="1"/>
    <col min="15" max="15" width="11" style="9" hidden="1" customWidth="1"/>
    <col min="16" max="16" width="18.089843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810352937</v>
      </c>
      <c r="C9" s="19">
        <f t="shared" ref="C9:P9" si="0">C10+C16+C26+C36+C45+C52+C62+C67+C70</f>
        <v>810352937</v>
      </c>
      <c r="D9" s="19">
        <f t="shared" si="0"/>
        <v>26297339.990000002</v>
      </c>
      <c r="E9" s="19">
        <f t="shared" si="0"/>
        <v>27650847.23</v>
      </c>
      <c r="F9" s="19">
        <f t="shared" si="0"/>
        <v>40665970.609999999</v>
      </c>
      <c r="G9" s="19">
        <f t="shared" si="0"/>
        <v>52759254.080000006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147373411.91</v>
      </c>
    </row>
    <row r="10" spans="1:16" x14ac:dyDescent="0.35">
      <c r="A10" s="20" t="s">
        <v>23</v>
      </c>
      <c r="B10" s="21">
        <f>'[1]P1 Presupuesto Aprobado'!B12</f>
        <v>444063392</v>
      </c>
      <c r="C10" s="21">
        <f>'[1]P1 Presupuesto Aprobado'!C12</f>
        <v>444063392</v>
      </c>
      <c r="D10" s="21">
        <f>'[1]P3 Ejecucion '!D12</f>
        <v>23442277.990000002</v>
      </c>
      <c r="E10" s="21">
        <f>'[1]P3 Ejecucion '!E12</f>
        <v>23805630.440000001</v>
      </c>
      <c r="F10" s="21">
        <f>'[1]P3 Ejecucion '!F12</f>
        <v>31644691.030000001</v>
      </c>
      <c r="G10" s="21">
        <f>'[1]P3 Ejecucion '!G12</f>
        <v>39339755.289999999</v>
      </c>
      <c r="H10" s="21">
        <f>'[1]P3 Ejecucion '!H12</f>
        <v>0</v>
      </c>
      <c r="I10" s="21">
        <f>'[1]P3 Ejecucion '!I12</f>
        <v>0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118232354.75</v>
      </c>
    </row>
    <row r="11" spans="1:16" x14ac:dyDescent="0.35">
      <c r="A11" s="22" t="s">
        <v>24</v>
      </c>
      <c r="B11" s="23">
        <f>'[1]P1 Presupuesto Aprobado'!B13</f>
        <v>357909040</v>
      </c>
      <c r="C11" s="23">
        <f>'[1]P1 Presupuesto Aprobado'!C13</f>
        <v>357909040</v>
      </c>
      <c r="D11" s="23">
        <f>'[1]P3 Ejecucion '!D13</f>
        <v>19694448.920000002</v>
      </c>
      <c r="E11" s="23">
        <f>'[1]P3 Ejecucion '!E13</f>
        <v>20043734.57</v>
      </c>
      <c r="F11" s="23">
        <f>'[1]P3 Ejecucion '!F13</f>
        <v>27887229.260000002</v>
      </c>
      <c r="G11" s="23">
        <f>'[1]P3 Ejecucion '!G13</f>
        <v>35579448.920000002</v>
      </c>
      <c r="H11" s="23">
        <f>'[1]P3 Ejecucion '!H13</f>
        <v>0</v>
      </c>
      <c r="I11" s="23">
        <f>'[1]P3 Ejecucion '!I13</f>
        <v>0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103204861.67</v>
      </c>
    </row>
    <row r="12" spans="1:16" x14ac:dyDescent="0.35">
      <c r="A12" s="22" t="s">
        <v>25</v>
      </c>
      <c r="B12" s="23">
        <f>'[1]P1 Presupuesto Aprobado'!B14</f>
        <v>49463978</v>
      </c>
      <c r="C12" s="23">
        <f>'[1]P1 Presupuesto Aprobado'!C14</f>
        <v>49463978</v>
      </c>
      <c r="D12" s="23">
        <f>'[1]P3 Ejecucion '!D14</f>
        <v>751300</v>
      </c>
      <c r="E12" s="23">
        <f>'[1]P3 Ejecucion '!E14</f>
        <v>751300</v>
      </c>
      <c r="F12" s="23">
        <f>'[1]P3 Ejecucion '!F14</f>
        <v>751300</v>
      </c>
      <c r="G12" s="23">
        <f>'[1]P3 Ejecucion '!G14</f>
        <v>751300</v>
      </c>
      <c r="H12" s="23">
        <f>'[1]P3 Ejecucion '!H14</f>
        <v>0</v>
      </c>
      <c r="I12" s="23">
        <f>'[1]P3 Ejecucion '!I14</f>
        <v>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3005200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36690374</v>
      </c>
      <c r="C15" s="23">
        <f>'[1]P1 Presupuesto Aprobado'!C17</f>
        <v>36690374</v>
      </c>
      <c r="D15" s="23">
        <f>'[1]P3 Ejecucion '!D17</f>
        <v>2996529.07</v>
      </c>
      <c r="E15" s="23">
        <f>'[1]P3 Ejecucion '!E17</f>
        <v>3010595.87</v>
      </c>
      <c r="F15" s="23">
        <f>'[1]P3 Ejecucion '!F17</f>
        <v>3006161.77</v>
      </c>
      <c r="G15" s="23">
        <f>'[1]P3 Ejecucion '!G17</f>
        <v>3009006.37</v>
      </c>
      <c r="H15" s="23">
        <f>'[1]P3 Ejecucion '!H17</f>
        <v>0</v>
      </c>
      <c r="I15" s="23">
        <f>'[1]P3 Ejecucion '!I17</f>
        <v>0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12022293.079999998</v>
      </c>
    </row>
    <row r="16" spans="1:16" x14ac:dyDescent="0.35">
      <c r="A16" s="25" t="s">
        <v>29</v>
      </c>
      <c r="B16" s="21">
        <f>'[1]P1 Presupuesto Aprobado'!B18</f>
        <v>70812553</v>
      </c>
      <c r="C16" s="21">
        <f>'[1]P1 Presupuesto Aprobado'!C18</f>
        <v>69073120</v>
      </c>
      <c r="D16" s="21">
        <f>'[1]P3 Ejecucion '!D18</f>
        <v>2855062</v>
      </c>
      <c r="E16" s="21">
        <f>'[1]P3 Ejecucion '!E18</f>
        <v>1891489.93</v>
      </c>
      <c r="F16" s="21">
        <f>'[1]P3 Ejecucion '!F18</f>
        <v>6726388.7599999998</v>
      </c>
      <c r="G16" s="21">
        <f>'[1]P3 Ejecucion '!G18</f>
        <v>8058935.8499999996</v>
      </c>
      <c r="H16" s="21">
        <f>'[1]P3 Ejecucion '!H18</f>
        <v>0</v>
      </c>
      <c r="I16" s="21">
        <f>'[1]P3 Ejecucion '!I18</f>
        <v>0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19531876.540000003</v>
      </c>
    </row>
    <row r="17" spans="1:16" x14ac:dyDescent="0.35">
      <c r="A17" s="22" t="s">
        <v>30</v>
      </c>
      <c r="B17" s="23">
        <f>'[1]P1 Presupuesto Aprobado'!B19</f>
        <v>10353156</v>
      </c>
      <c r="C17" s="23">
        <f>'[1]P1 Presupuesto Aprobado'!C19</f>
        <v>10353156</v>
      </c>
      <c r="D17" s="23">
        <f>'[1]P3 Ejecucion '!D19</f>
        <v>1247673.6399999999</v>
      </c>
      <c r="E17" s="23">
        <f>'[1]P3 Ejecucion '!E19</f>
        <v>216714.16</v>
      </c>
      <c r="F17" s="23">
        <f>'[1]P3 Ejecucion '!F19</f>
        <v>1074559.07</v>
      </c>
      <c r="G17" s="23">
        <f>'[1]P3 Ejecucion '!G19</f>
        <v>227037.96</v>
      </c>
      <c r="H17" s="23">
        <f>'[1]P3 Ejecucion '!H19</f>
        <v>0</v>
      </c>
      <c r="I17" s="23">
        <f>'[1]P3 Ejecucion '!I19</f>
        <v>0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2765984.83</v>
      </c>
    </row>
    <row r="18" spans="1:16" x14ac:dyDescent="0.35">
      <c r="A18" s="26" t="s">
        <v>31</v>
      </c>
      <c r="B18" s="27">
        <f>'[1]P1 Presupuesto Aprobado'!B20</f>
        <v>1020183</v>
      </c>
      <c r="C18" s="27">
        <f>'[1]P1 Presupuesto Aprobado'!C20</f>
        <v>1668000</v>
      </c>
      <c r="D18" s="27">
        <f>'[1]P3 Ejecucion '!D20</f>
        <v>0</v>
      </c>
      <c r="E18" s="27">
        <f>'[1]P3 Ejecucion '!E20</f>
        <v>0</v>
      </c>
      <c r="F18" s="27">
        <f>'[1]P3 Ejecucion '!F20</f>
        <v>173342</v>
      </c>
      <c r="G18" s="27">
        <f>'[1]P3 Ejecucion '!G20</f>
        <v>0</v>
      </c>
      <c r="H18" s="27">
        <f>'[1]P3 Ejecucion '!H20</f>
        <v>0</v>
      </c>
      <c r="I18" s="27">
        <f>'[1]P3 Ejecucion '!I20</f>
        <v>0</v>
      </c>
      <c r="J18" s="27">
        <f>'[1]P3 Ejecucion '!J20</f>
        <v>0</v>
      </c>
      <c r="K18" s="27">
        <f>'[1]P3 Ejecucion '!K20</f>
        <v>0</v>
      </c>
      <c r="L18" s="27">
        <f>'[1]P3 Ejecucion '!L20</f>
        <v>0</v>
      </c>
      <c r="M18" s="27">
        <f>'[1]P3 Ejecucion '!M20</f>
        <v>0</v>
      </c>
      <c r="N18" s="27">
        <f>'[1]P3 Ejecucion '!N20</f>
        <v>0</v>
      </c>
      <c r="O18" s="27">
        <f>'[1]P3 Ejecucion '!O20</f>
        <v>0</v>
      </c>
      <c r="P18" s="28">
        <f t="shared" si="1"/>
        <v>173342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116158.5</v>
      </c>
      <c r="G19" s="23">
        <f>'[1]P3 Ejecucion '!G21</f>
        <v>165200</v>
      </c>
      <c r="H19" s="23">
        <f>'[1]P3 Ejecucion '!H21</f>
        <v>0</v>
      </c>
      <c r="I19" s="23">
        <f>'[1]P3 Ejecucion '!I21</f>
        <v>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281358.5</v>
      </c>
    </row>
    <row r="20" spans="1:16" x14ac:dyDescent="0.35">
      <c r="A20" s="22" t="s">
        <v>33</v>
      </c>
      <c r="B20" s="27">
        <f>'[1]P1 Presupuesto Aprobado'!B22</f>
        <v>0</v>
      </c>
      <c r="C20" s="23">
        <f>'[1]P1 Presupuesto Aprobado'!C22</f>
        <v>74897.149999999994</v>
      </c>
      <c r="D20" s="23">
        <f>'[1]P3 Ejecucion '!D22</f>
        <v>0</v>
      </c>
      <c r="E20" s="23">
        <f>'[1]P3 Ejecucion '!E22</f>
        <v>0</v>
      </c>
      <c r="F20" s="23">
        <f>'[1]P3 Ejecucion '!F22</f>
        <v>74897.149999999994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74897.149999999994</v>
      </c>
    </row>
    <row r="21" spans="1:16" x14ac:dyDescent="0.35">
      <c r="A21" s="22" t="s">
        <v>34</v>
      </c>
      <c r="B21" s="23">
        <f>'[1]P1 Presupuesto Aprobado'!B23</f>
        <v>23401419</v>
      </c>
      <c r="C21" s="23">
        <f>'[1]P1 Presupuesto Aprobado'!C23</f>
        <v>23476419</v>
      </c>
      <c r="D21" s="23">
        <f>'[1]P3 Ejecucion '!D23</f>
        <v>1548388.36</v>
      </c>
      <c r="E21" s="23">
        <f>'[1]P3 Ejecucion '!E23</f>
        <v>1371105.77</v>
      </c>
      <c r="F21" s="23">
        <f>'[1]P3 Ejecucion '!F23</f>
        <v>3732435.41</v>
      </c>
      <c r="G21" s="23">
        <f>'[1]P3 Ejecucion '!G23</f>
        <v>3404734.27</v>
      </c>
      <c r="H21" s="23">
        <f>'[1]P3 Ejecucion '!H23</f>
        <v>0</v>
      </c>
      <c r="I21" s="23">
        <f>'[1]P3 Ejecucion '!I23</f>
        <v>0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10056663.810000001</v>
      </c>
    </row>
    <row r="22" spans="1:16" x14ac:dyDescent="0.35">
      <c r="A22" s="22" t="s">
        <v>35</v>
      </c>
      <c r="B22" s="23">
        <f>'[1]P1 Presupuesto Aprobado'!B24</f>
        <v>3041938</v>
      </c>
      <c r="C22" s="23">
        <f>'[1]P1 Presupuesto Aprobado'!C24</f>
        <v>3041938</v>
      </c>
      <c r="D22" s="23">
        <f>'[1]P3 Ejecucion '!D24</f>
        <v>0</v>
      </c>
      <c r="E22" s="23">
        <f>'[1]P3 Ejecucion '!E24</f>
        <v>0</v>
      </c>
      <c r="F22" s="23">
        <f>'[1]P3 Ejecucion '!F24</f>
        <v>754214.39</v>
      </c>
      <c r="G22" s="23">
        <f>'[1]P3 Ejecucion '!G24</f>
        <v>0</v>
      </c>
      <c r="H22" s="23">
        <f>'[1]P3 Ejecucion '!H24</f>
        <v>0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754214.39</v>
      </c>
    </row>
    <row r="23" spans="1:16" ht="29" x14ac:dyDescent="0.35">
      <c r="A23" s="22" t="s">
        <v>36</v>
      </c>
      <c r="B23" s="23">
        <f>'[1]P1 Presupuesto Aprobado'!B25</f>
        <v>4121027</v>
      </c>
      <c r="C23" s="23">
        <f>'[1]P1 Presupuesto Aprobado'!C25</f>
        <v>4046129.85</v>
      </c>
      <c r="D23" s="23">
        <f>'[1]P3 Ejecucion '!D25</f>
        <v>0</v>
      </c>
      <c r="E23" s="23">
        <f>'[1]P3 Ejecucion '!E25</f>
        <v>0</v>
      </c>
      <c r="F23" s="23">
        <f>'[1]P3 Ejecucion '!F25</f>
        <v>397182.24</v>
      </c>
      <c r="G23" s="23">
        <f>'[1]P3 Ejecucion '!G25</f>
        <v>858088.84</v>
      </c>
      <c r="H23" s="23">
        <f>'[1]P3 Ejecucion '!H25</f>
        <v>0</v>
      </c>
      <c r="I23" s="23">
        <f>'[1]P3 Ejecucion '!I25</f>
        <v>0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1255271.08</v>
      </c>
    </row>
    <row r="24" spans="1:16" x14ac:dyDescent="0.35">
      <c r="A24" s="22" t="s">
        <v>37</v>
      </c>
      <c r="B24" s="23">
        <f>'[1]P1 Presupuesto Aprobado'!B26</f>
        <v>24014830</v>
      </c>
      <c r="C24" s="23">
        <f>'[1]P1 Presupuesto Aprobado'!C26</f>
        <v>21552580</v>
      </c>
      <c r="D24" s="23">
        <f>'[1]P3 Ejecucion '!D26</f>
        <v>59000</v>
      </c>
      <c r="E24" s="23">
        <f>'[1]P3 Ejecucion '!E26</f>
        <v>303670</v>
      </c>
      <c r="F24" s="23">
        <f>'[1]P3 Ejecucion '!F26</f>
        <v>403600</v>
      </c>
      <c r="G24" s="23">
        <f>'[1]P3 Ejecucion '!G26</f>
        <v>3403874.78</v>
      </c>
      <c r="H24" s="23">
        <f>'[1]P3 Ejecucion '!H26</f>
        <v>0</v>
      </c>
      <c r="I24" s="23">
        <f>'[1]P3 Ejecucion '!I26</f>
        <v>0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4170144.78</v>
      </c>
    </row>
    <row r="25" spans="1:16" x14ac:dyDescent="0.35">
      <c r="A25" s="22" t="s">
        <v>38</v>
      </c>
      <c r="B25" s="23">
        <f>'[1]P1 Presupuesto Aprobado'!B27</f>
        <v>2700000</v>
      </c>
      <c r="C25" s="23">
        <f>'[1]P1 Presupuesto Aprobado'!C27</f>
        <v>2700000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0</v>
      </c>
    </row>
    <row r="26" spans="1:16" x14ac:dyDescent="0.35">
      <c r="A26" s="25" t="s">
        <v>39</v>
      </c>
      <c r="B26" s="21">
        <f>'[1]P1 Presupuesto Aprobado'!B28</f>
        <v>218709073</v>
      </c>
      <c r="C26" s="21">
        <f>'[1]P1 Presupuesto Aprobado'!C28</f>
        <v>218761256</v>
      </c>
      <c r="D26" s="21">
        <f>'[1]P3 Ejecucion '!D28</f>
        <v>0</v>
      </c>
      <c r="E26" s="21">
        <f>'[1]P3 Ejecucion '!E28</f>
        <v>1953726.86</v>
      </c>
      <c r="F26" s="21">
        <f>'[1]P3 Ejecucion '!F28</f>
        <v>295214.3</v>
      </c>
      <c r="G26" s="21">
        <f>'[1]P3 Ejecucion '!G28</f>
        <v>3356767.9800000004</v>
      </c>
      <c r="H26" s="21">
        <f>'[1]P3 Ejecucion '!H28</f>
        <v>0</v>
      </c>
      <c r="I26" s="21">
        <f>'[1]P3 Ejecucion '!I28</f>
        <v>0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9">
        <f t="shared" ref="P26" si="3">P27+P28+P29+P30+P31+P32+P33+P34+P35</f>
        <v>5605709.1399999997</v>
      </c>
    </row>
    <row r="27" spans="1:16" x14ac:dyDescent="0.35">
      <c r="A27" s="26" t="s">
        <v>40</v>
      </c>
      <c r="B27" s="27">
        <f>'[1]P1 Presupuesto Aprobado'!B29</f>
        <v>70336804</v>
      </c>
      <c r="C27" s="27">
        <f>'[1]P1 Presupuesto Aprobado'!C29</f>
        <v>70276804</v>
      </c>
      <c r="D27" s="27">
        <f>'[1]P3 Ejecucion '!D29</f>
        <v>0</v>
      </c>
      <c r="E27" s="27">
        <f>'[1]P3 Ejecucion '!E29</f>
        <v>6438</v>
      </c>
      <c r="F27" s="27">
        <f>'[1]P3 Ejecucion '!F29</f>
        <v>95930</v>
      </c>
      <c r="G27" s="27">
        <f>'[1]P3 Ejecucion '!G29</f>
        <v>243139.58</v>
      </c>
      <c r="H27" s="27">
        <f>'[1]P3 Ejecucion '!H29</f>
        <v>0</v>
      </c>
      <c r="I27" s="27">
        <f>'[1]P3 Ejecucion '!I29</f>
        <v>0</v>
      </c>
      <c r="J27" s="27">
        <f>'[1]P3 Ejecucion '!J29</f>
        <v>0</v>
      </c>
      <c r="K27" s="27">
        <f>'[1]P3 Ejecucion '!K29</f>
        <v>0</v>
      </c>
      <c r="L27" s="27">
        <f>'[1]P3 Ejecucion '!L29</f>
        <v>0</v>
      </c>
      <c r="M27" s="27">
        <f>'[1]P3 Ejecucion '!M29</f>
        <v>0</v>
      </c>
      <c r="N27" s="27">
        <f>'[1]P3 Ejecucion '!N29</f>
        <v>0</v>
      </c>
      <c r="O27" s="27">
        <f>'[1]P3 Ejecucion '!O29</f>
        <v>0</v>
      </c>
      <c r="P27" s="28">
        <f t="shared" si="1"/>
        <v>345507.57999999996</v>
      </c>
    </row>
    <row r="28" spans="1:16" x14ac:dyDescent="0.35">
      <c r="A28" s="26" t="s">
        <v>41</v>
      </c>
      <c r="B28" s="27">
        <f>'[1]P1 Presupuesto Aprobado'!B30</f>
        <v>11890742</v>
      </c>
      <c r="C28" s="27">
        <f>'[1]P1 Presupuesto Aprobado'!C30</f>
        <v>11809492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10030</v>
      </c>
      <c r="H28" s="27">
        <f>'[1]P3 Ejecucion '!H30</f>
        <v>0</v>
      </c>
      <c r="I28" s="27">
        <f>'[1]P3 Ejecucion '!I30</f>
        <v>0</v>
      </c>
      <c r="J28" s="27">
        <f>'[1]P3 Ejecucion '!J30</f>
        <v>0</v>
      </c>
      <c r="K28" s="27">
        <f>'[1]P3 Ejecucion '!K30</f>
        <v>0</v>
      </c>
      <c r="L28" s="27">
        <f>'[1]P3 Ejecucion '!L30</f>
        <v>0</v>
      </c>
      <c r="M28" s="27">
        <f>'[1]P3 Ejecucion '!M30</f>
        <v>0</v>
      </c>
      <c r="N28" s="27">
        <f>'[1]P3 Ejecucion '!N30</f>
        <v>0</v>
      </c>
      <c r="O28" s="27">
        <f>'[1]P3 Ejecucion '!O30</f>
        <v>0</v>
      </c>
      <c r="P28" s="28">
        <f t="shared" si="1"/>
        <v>10030</v>
      </c>
    </row>
    <row r="29" spans="1:16" x14ac:dyDescent="0.35">
      <c r="A29" s="26" t="s">
        <v>42</v>
      </c>
      <c r="B29" s="27">
        <f>'[1]P1 Presupuesto Aprobado'!B31</f>
        <v>744380</v>
      </c>
      <c r="C29" s="27">
        <f>'[1]P1 Presupuesto Aprobado'!C31</f>
        <v>804380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157382.5</v>
      </c>
      <c r="H29" s="27">
        <f>'[1]P3 Ejecucion '!H31</f>
        <v>0</v>
      </c>
      <c r="I29" s="27">
        <f>'[1]P3 Ejecucion '!I31</f>
        <v>0</v>
      </c>
      <c r="J29" s="27">
        <f>'[1]P3 Ejecucion '!J31</f>
        <v>0</v>
      </c>
      <c r="K29" s="27">
        <f>'[1]P3 Ejecucion '!K31</f>
        <v>0</v>
      </c>
      <c r="L29" s="27">
        <f>'[1]P3 Ejecucion '!L31</f>
        <v>0</v>
      </c>
      <c r="M29" s="27">
        <f>'[1]P3 Ejecucion '!M31</f>
        <v>0</v>
      </c>
      <c r="N29" s="27">
        <f>'[1]P3 Ejecucion '!N31</f>
        <v>0</v>
      </c>
      <c r="O29" s="27">
        <f>'[1]P3 Ejecucion '!O31</f>
        <v>0</v>
      </c>
      <c r="P29" s="28">
        <f t="shared" si="1"/>
        <v>157382.5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x14ac:dyDescent="0.35">
      <c r="A31" s="26" t="s">
        <v>44</v>
      </c>
      <c r="B31" s="27">
        <f>'[1]P1 Presupuesto Aprobado'!B33</f>
        <v>593400</v>
      </c>
      <c r="C31" s="27">
        <f>'[1]P1 Presupuesto Aprobado'!C33</f>
        <v>593400</v>
      </c>
      <c r="D31" s="27">
        <f>'[1]P3 Ejecucion '!D33</f>
        <v>0</v>
      </c>
      <c r="E31" s="27">
        <f>'[1]P3 Ejecucion '!E33</f>
        <v>0</v>
      </c>
      <c r="F31" s="27">
        <f>'[1]P3 Ejecucion '!F33</f>
        <v>0</v>
      </c>
      <c r="G31" s="27">
        <f>'[1]P3 Ejecucion '!G33</f>
        <v>0</v>
      </c>
      <c r="H31" s="27">
        <f>'[1]P3 Ejecucion '!H33</f>
        <v>0</v>
      </c>
      <c r="I31" s="27">
        <f>'[1]P3 Ejecucion '!I33</f>
        <v>0</v>
      </c>
      <c r="J31" s="27">
        <f>'[1]P3 Ejecucion '!J33</f>
        <v>0</v>
      </c>
      <c r="K31" s="27">
        <f>'[1]P3 Ejecucion '!K33</f>
        <v>0</v>
      </c>
      <c r="L31" s="27">
        <f>'[1]P3 Ejecucion '!L33</f>
        <v>0</v>
      </c>
      <c r="M31" s="27">
        <f>'[1]P3 Ejecucion '!M33</f>
        <v>0</v>
      </c>
      <c r="N31" s="27">
        <f>'[1]P3 Ejecucion '!N33</f>
        <v>0</v>
      </c>
      <c r="O31" s="27">
        <f>'[1]P3 Ejecucion '!O33</f>
        <v>0</v>
      </c>
      <c r="P31" s="28">
        <f t="shared" si="1"/>
        <v>0</v>
      </c>
    </row>
    <row r="32" spans="1:16" x14ac:dyDescent="0.35">
      <c r="A32" s="26" t="s">
        <v>45</v>
      </c>
      <c r="B32" s="27">
        <f>'[1]P1 Presupuesto Aprobado'!B34</f>
        <v>28302372</v>
      </c>
      <c r="C32" s="27">
        <f>'[1]P1 Presupuesto Aprobado'!C34</f>
        <v>28302372</v>
      </c>
      <c r="D32" s="27">
        <f>'[1]P3 Ejecucion '!D34</f>
        <v>0</v>
      </c>
      <c r="E32" s="27">
        <f>'[1]P3 Ejecucion '!E34</f>
        <v>0</v>
      </c>
      <c r="F32" s="27">
        <f>'[1]P3 Ejecucion '!F34</f>
        <v>62982.5</v>
      </c>
      <c r="G32" s="27">
        <f>'[1]P3 Ejecucion '!G34</f>
        <v>34833.599999999999</v>
      </c>
      <c r="H32" s="27">
        <f>'[1]P3 Ejecucion '!H34</f>
        <v>0</v>
      </c>
      <c r="I32" s="27">
        <f>'[1]P3 Ejecucion '!I34</f>
        <v>0</v>
      </c>
      <c r="J32" s="27">
        <f>'[1]P3 Ejecucion '!J34</f>
        <v>0</v>
      </c>
      <c r="K32" s="27">
        <f>'[1]P3 Ejecucion '!K34</f>
        <v>0</v>
      </c>
      <c r="L32" s="27">
        <f>'[1]P3 Ejecucion '!L34</f>
        <v>0</v>
      </c>
      <c r="M32" s="27">
        <f>'[1]P3 Ejecucion '!M34</f>
        <v>0</v>
      </c>
      <c r="N32" s="27">
        <f>'[1]P3 Ejecucion '!N34</f>
        <v>0</v>
      </c>
      <c r="O32" s="27">
        <f>'[1]P3 Ejecucion '!O34</f>
        <v>0</v>
      </c>
      <c r="P32" s="28">
        <f t="shared" si="1"/>
        <v>97816.1</v>
      </c>
    </row>
    <row r="33" spans="1:16" x14ac:dyDescent="0.35">
      <c r="A33" s="22" t="s">
        <v>46</v>
      </c>
      <c r="B33" s="23">
        <f>'[1]P1 Presupuesto Aprobado'!B35</f>
        <v>33806760</v>
      </c>
      <c r="C33" s="23">
        <f>'[1]P1 Presupuesto Aprobado'!C35</f>
        <v>33806760</v>
      </c>
      <c r="D33" s="23">
        <f>'[1]P3 Ejecucion '!D35</f>
        <v>0</v>
      </c>
      <c r="E33" s="23">
        <f>'[1]P3 Ejecucion '!E35</f>
        <v>1947288.86</v>
      </c>
      <c r="F33" s="23">
        <f>'[1]P3 Ejecucion '!F35</f>
        <v>0</v>
      </c>
      <c r="G33" s="23">
        <f>'[1]P3 Ejecucion '!G35</f>
        <v>2569518.6</v>
      </c>
      <c r="H33" s="23">
        <f>'[1]P3 Ejecucion '!H35</f>
        <v>0</v>
      </c>
      <c r="I33" s="23">
        <f>'[1]P3 Ejecucion '!I35</f>
        <v>0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4516807.46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73034615</v>
      </c>
      <c r="C35" s="23">
        <f>'[1]P1 Presupuesto Aprobado'!C37</f>
        <v>73168048</v>
      </c>
      <c r="D35" s="23">
        <f>'[1]P3 Ejecucion '!D37</f>
        <v>0</v>
      </c>
      <c r="E35" s="23">
        <f>'[1]P3 Ejecucion '!E37</f>
        <v>0</v>
      </c>
      <c r="F35" s="23">
        <f>'[1]P3 Ejecucion '!F37</f>
        <v>136301.79999999999</v>
      </c>
      <c r="G35" s="23">
        <f>'[1]P3 Ejecucion '!G37</f>
        <v>341863.7</v>
      </c>
      <c r="H35" s="23">
        <f>'[1]P3 Ejecucion '!H37</f>
        <v>0</v>
      </c>
      <c r="I35" s="23">
        <f>'[1]P3 Ejecucion '!I37</f>
        <v>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478165.5</v>
      </c>
    </row>
    <row r="36" spans="1:16" x14ac:dyDescent="0.35">
      <c r="A36" s="25" t="s">
        <v>49</v>
      </c>
      <c r="B36" s="21">
        <f>'[1]P1 Presupuesto Aprobado'!B38</f>
        <v>3200000</v>
      </c>
      <c r="C36" s="21">
        <f>'[1]P1 Presupuesto Aprobado'!C38</f>
        <v>3200000</v>
      </c>
      <c r="D36" s="21">
        <f>'[1]P3 Ejecucion '!D38</f>
        <v>0</v>
      </c>
      <c r="E36" s="21">
        <f>'[1]P3 Ejecucion '!E38</f>
        <v>0</v>
      </c>
      <c r="F36" s="21">
        <f>'[1]P3 Ejecucion '!F38</f>
        <v>0</v>
      </c>
      <c r="G36" s="21">
        <f>'[1]P3 Ejecucion '!G38</f>
        <v>506547.06</v>
      </c>
      <c r="H36" s="21">
        <f>'[1]P3 Ejecucion '!H38</f>
        <v>0</v>
      </c>
      <c r="I36" s="21">
        <f>'[1]P3 Ejecucion '!I38</f>
        <v>0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9">
        <f t="shared" ref="P36" si="4">P37+P38+P39+P40+P41+P42+P43</f>
        <v>506547.06</v>
      </c>
    </row>
    <row r="37" spans="1:16" x14ac:dyDescent="0.35">
      <c r="A37" s="22" t="s">
        <v>50</v>
      </c>
      <c r="B37" s="23">
        <f>'[1]P1 Presupuesto Aprobado'!B39</f>
        <v>3200000</v>
      </c>
      <c r="C37" s="23">
        <f>'[1]P1 Presupuesto Aprobado'!C39</f>
        <v>3200000</v>
      </c>
      <c r="D37" s="23">
        <f>'[1]P3 Ejecucion '!D39</f>
        <v>0</v>
      </c>
      <c r="E37" s="23">
        <f>'[1]P3 Ejecucion '!E39</f>
        <v>0</v>
      </c>
      <c r="F37" s="23">
        <f>'[1]P3 Ejecucion '!F39</f>
        <v>0</v>
      </c>
      <c r="G37" s="23">
        <f>'[1]P3 Ejecucion '!G39</f>
        <v>506547.06</v>
      </c>
      <c r="H37" s="23">
        <f>'[1]P3 Ejecucion '!H39</f>
        <v>0</v>
      </c>
      <c r="I37" s="23">
        <f>'[1]P3 Ejecucion '!I39</f>
        <v>0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506547.06</v>
      </c>
    </row>
    <row r="38" spans="1:16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x14ac:dyDescent="0.35">
      <c r="A52" s="25" t="s">
        <v>65</v>
      </c>
      <c r="B52" s="21">
        <f>'[1]P1 Presupuesto Aprobado'!B54</f>
        <v>52441034</v>
      </c>
      <c r="C52" s="21">
        <f>'[1]P1 Presupuesto Aprobado'!C54</f>
        <v>54128284</v>
      </c>
      <c r="D52" s="21">
        <f>'[1]P3 Ejecucion '!D54</f>
        <v>0</v>
      </c>
      <c r="E52" s="21">
        <f>'[1]P3 Ejecucion '!E54</f>
        <v>0</v>
      </c>
      <c r="F52" s="21">
        <f>'[1]P3 Ejecucion '!F54</f>
        <v>0</v>
      </c>
      <c r="G52" s="21">
        <f>'[1]P3 Ejecucion '!G54</f>
        <v>491446.4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9">
        <f t="shared" ref="P52" si="6">P53+P54+P55+P56+P57+P58+P59+P60+P61</f>
        <v>491446.4</v>
      </c>
    </row>
    <row r="53" spans="1:16" x14ac:dyDescent="0.35">
      <c r="A53" s="22" t="s">
        <v>66</v>
      </c>
      <c r="B53" s="23">
        <f>'[1]P1 Presupuesto Aprobado'!B55</f>
        <v>37128541</v>
      </c>
      <c r="C53" s="23">
        <f>'[1]P1 Presupuesto Aprobado'!C55</f>
        <v>39865791</v>
      </c>
      <c r="D53" s="23">
        <f>'[1]P3 Ejecucion '!D55</f>
        <v>0</v>
      </c>
      <c r="E53" s="23">
        <f>'[1]P3 Ejecucion '!E55</f>
        <v>0</v>
      </c>
      <c r="F53" s="23">
        <f>'[1]P3 Ejecucion '!F55</f>
        <v>0</v>
      </c>
      <c r="G53" s="23">
        <f>'[1]P3 Ejecucion '!G55</f>
        <v>491446.4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491446.4</v>
      </c>
    </row>
    <row r="54" spans="1:16" x14ac:dyDescent="0.35">
      <c r="A54" s="22" t="s">
        <v>67</v>
      </c>
      <c r="B54" s="23">
        <f>'[1]P1 Presupuesto Aprobado'!B56</f>
        <v>4767166</v>
      </c>
      <c r="C54" s="23">
        <f>'[1]P1 Presupuesto Aprobado'!C56</f>
        <v>3992166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0</v>
      </c>
    </row>
    <row r="55" spans="1:16" x14ac:dyDescent="0.35">
      <c r="A55" s="22" t="s">
        <v>68</v>
      </c>
      <c r="B55" s="23">
        <f>'[1]P1 Presupuesto Aprobado'!B57</f>
        <v>7286000</v>
      </c>
      <c r="C55" s="23">
        <f>'[1]P1 Presupuesto Aprobado'!C57</f>
        <v>7286000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x14ac:dyDescent="0.35">
      <c r="A56" s="22" t="s">
        <v>69</v>
      </c>
      <c r="B56" s="23">
        <f>'[1]P1 Presupuesto Aprobado'!B58</f>
        <v>70000</v>
      </c>
      <c r="C56" s="23">
        <f>'[1]P1 Presupuesto Aprobado'!C58</f>
        <v>70000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x14ac:dyDescent="0.35">
      <c r="A57" s="22" t="s">
        <v>70</v>
      </c>
      <c r="B57" s="23">
        <f>'[1]P1 Presupuesto Aprobado'!B59</f>
        <v>2266600</v>
      </c>
      <c r="C57" s="23">
        <f>'[1]P1 Presupuesto Aprobado'!C59</f>
        <v>1991600</v>
      </c>
      <c r="D57" s="23">
        <f>'[1]P3 Ejecucion '!D59</f>
        <v>0</v>
      </c>
      <c r="E57" s="23">
        <f>'[1]P3 Ejecucion '!E59</f>
        <v>0</v>
      </c>
      <c r="F57" s="23">
        <f>'[1]P3 Ejecucion '!F59</f>
        <v>0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0</v>
      </c>
    </row>
    <row r="58" spans="1:16" x14ac:dyDescent="0.35">
      <c r="A58" s="22" t="s">
        <v>71</v>
      </c>
      <c r="B58" s="23">
        <f>'[1]P1 Presupuesto Aprobado'!B60</f>
        <v>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922727</v>
      </c>
      <c r="C60" s="23">
        <f>'[1]P1 Presupuesto Aprobado'!C62</f>
        <v>922727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x14ac:dyDescent="0.35">
      <c r="A61" s="22" t="s">
        <v>74</v>
      </c>
      <c r="B61" s="23">
        <f>'[1]P1 Presupuesto Aprobado'!B63</f>
        <v>0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21126885</v>
      </c>
      <c r="C62" s="21">
        <f>'[1]P1 Presupuesto Aprobado'!C64</f>
        <v>21126885</v>
      </c>
      <c r="D62" s="21">
        <f>'[1]P3 Ejecucion '!D64</f>
        <v>0</v>
      </c>
      <c r="E62" s="21">
        <f>'[1]P3 Ejecucion '!E64</f>
        <v>0</v>
      </c>
      <c r="F62" s="21">
        <f>'[1]P3 Ejecucion '!F64</f>
        <v>1999676.52</v>
      </c>
      <c r="G62" s="21">
        <f>'[1]P3 Ejecucion '!G64</f>
        <v>1005801.5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9">
        <f t="shared" ref="P62" si="7">P63+P64+P65+P66</f>
        <v>3005478.02</v>
      </c>
    </row>
    <row r="63" spans="1:16" x14ac:dyDescent="0.35">
      <c r="A63" s="22" t="s">
        <v>76</v>
      </c>
      <c r="B63" s="23">
        <f>'[1]P1 Presupuesto Aprobado'!B65</f>
        <v>21126885</v>
      </c>
      <c r="C63" s="23">
        <f>'[1]P1 Presupuesto Aprobado'!C65</f>
        <v>21126885</v>
      </c>
      <c r="D63" s="23">
        <f>'[1]P3 Ejecucion '!D65</f>
        <v>0</v>
      </c>
      <c r="E63" s="23">
        <f>'[1]P3 Ejecucion '!E65</f>
        <v>0</v>
      </c>
      <c r="F63" s="23">
        <f>'[1]P3 Ejecucion '!F65</f>
        <v>1999676.52</v>
      </c>
      <c r="G63" s="23">
        <f>'[1]P3 Ejecucion '!G65</f>
        <v>1005801.5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3005478.02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29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9">
        <f t="shared" ref="P70" si="9">P71+P72+P73</f>
        <v>0</v>
      </c>
    </row>
    <row r="71" spans="1:16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8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8">
        <f t="shared" ref="P76:P82" si="12">SUM(D76:O76)</f>
        <v>0</v>
      </c>
    </row>
    <row r="77" spans="1:16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9">
        <f t="shared" ref="P78" si="13">P79+P80</f>
        <v>0</v>
      </c>
    </row>
    <row r="79" spans="1:16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9">
        <f t="shared" ref="P81" si="14">P82</f>
        <v>0</v>
      </c>
    </row>
    <row r="82" spans="1:16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810352937</v>
      </c>
      <c r="C83" s="33">
        <f t="shared" ref="C83:P83" si="15">C9+C74</f>
        <v>810352937</v>
      </c>
      <c r="D83" s="33">
        <f t="shared" si="15"/>
        <v>26297339.990000002</v>
      </c>
      <c r="E83" s="33">
        <f t="shared" si="15"/>
        <v>27650847.23</v>
      </c>
      <c r="F83" s="33">
        <f t="shared" si="15"/>
        <v>40665970.609999999</v>
      </c>
      <c r="G83" s="33">
        <f t="shared" si="15"/>
        <v>52759254.080000006</v>
      </c>
      <c r="H83" s="33">
        <f t="shared" si="15"/>
        <v>0</v>
      </c>
      <c r="I83" s="33">
        <f t="shared" si="15"/>
        <v>0</v>
      </c>
      <c r="J83" s="33">
        <f t="shared" si="15"/>
        <v>0</v>
      </c>
      <c r="K83" s="33">
        <f t="shared" si="15"/>
        <v>0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147373411.91</v>
      </c>
    </row>
    <row r="84" spans="1:16" x14ac:dyDescent="0.35">
      <c r="A84" s="34" t="s">
        <v>97</v>
      </c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1"/>
      <c r="O85" s="40"/>
      <c r="P85" s="40"/>
    </row>
    <row r="86" spans="1:16" x14ac:dyDescent="0.35">
      <c r="A86" s="42" t="s">
        <v>98</v>
      </c>
      <c r="B86" s="35"/>
      <c r="C86" s="35"/>
      <c r="D86" s="35"/>
      <c r="E86" s="35"/>
      <c r="F86" s="35"/>
      <c r="G86" s="35"/>
      <c r="H86" s="35"/>
      <c r="I86" s="43"/>
      <c r="J86" s="43"/>
      <c r="K86" s="43"/>
      <c r="L86" s="43"/>
      <c r="M86" s="43"/>
      <c r="N86" s="43"/>
      <c r="O86" s="43"/>
      <c r="P86" s="35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5" thickBot="1" x14ac:dyDescent="0.4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25" thickBot="1" x14ac:dyDescent="0.4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49" thickBot="1" x14ac:dyDescent="0.4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2025-05-02T15:37:20Z</dcterms:created>
  <dcterms:modified xsi:type="dcterms:W3CDTF">2025-05-02T15:38:20Z</dcterms:modified>
</cp:coreProperties>
</file>